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60" windowWidth="19320" windowHeight="886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>
    <definedName name="_xlnm._FilterDatabase" localSheetId="16" hidden="1">'לא סחיר - קרנות השקעה'!$B$11:$K$128</definedName>
  </definedNames>
  <calcPr calcId="145621"/>
</workbook>
</file>

<file path=xl/calcChain.xml><?xml version="1.0" encoding="utf-8"?>
<calcChain xmlns="http://schemas.openxmlformats.org/spreadsheetml/2006/main">
  <c r="K17" i="19" l="1"/>
  <c r="Q88" i="8"/>
  <c r="Q13" i="5"/>
  <c r="Q12" i="5" s="1"/>
  <c r="Q11" i="5" s="1"/>
  <c r="N13" i="5"/>
  <c r="N12" i="5" s="1"/>
  <c r="N11" i="5" s="1"/>
  <c r="K67" i="3"/>
  <c r="J67" i="3"/>
  <c r="K66" i="3"/>
  <c r="J66" i="3"/>
  <c r="K65" i="3"/>
  <c r="J65" i="3"/>
  <c r="K64" i="3"/>
  <c r="J64" i="3"/>
  <c r="D42" i="1"/>
  <c r="C42" i="1"/>
  <c r="C23" i="1"/>
  <c r="C12" i="1"/>
  <c r="S598" i="5" l="1"/>
  <c r="S596" i="5"/>
  <c r="S594" i="5"/>
  <c r="S592" i="5"/>
  <c r="S590" i="5"/>
  <c r="S588" i="5"/>
  <c r="S586" i="5"/>
  <c r="S584" i="5"/>
  <c r="S582" i="5"/>
  <c r="S580" i="5"/>
  <c r="S578" i="5"/>
  <c r="S576" i="5"/>
  <c r="S574" i="5"/>
  <c r="S572" i="5"/>
  <c r="S570" i="5"/>
  <c r="S568" i="5"/>
  <c r="S566" i="5"/>
  <c r="S564" i="5"/>
  <c r="S562" i="5"/>
  <c r="S560" i="5"/>
  <c r="S558" i="5"/>
  <c r="S556" i="5"/>
  <c r="S554" i="5"/>
  <c r="S552" i="5"/>
  <c r="S550" i="5"/>
  <c r="S548" i="5"/>
  <c r="S546" i="5"/>
  <c r="S544" i="5"/>
  <c r="S542" i="5"/>
  <c r="S540" i="5"/>
  <c r="S538" i="5"/>
  <c r="S536" i="5"/>
  <c r="S534" i="5"/>
  <c r="S532" i="5"/>
  <c r="S530" i="5"/>
  <c r="S528" i="5"/>
  <c r="S526" i="5"/>
  <c r="S524" i="5"/>
  <c r="S522" i="5"/>
  <c r="S520" i="5"/>
  <c r="S518" i="5"/>
  <c r="S516" i="5"/>
  <c r="S514" i="5"/>
  <c r="S512" i="5"/>
  <c r="S510" i="5"/>
  <c r="S508" i="5"/>
  <c r="S506" i="5"/>
  <c r="S504" i="5"/>
  <c r="S502" i="5"/>
  <c r="S500" i="5"/>
  <c r="S498" i="5"/>
  <c r="S496" i="5"/>
  <c r="S494" i="5"/>
  <c r="S492" i="5"/>
  <c r="S490" i="5"/>
  <c r="S488" i="5"/>
  <c r="S486" i="5"/>
  <c r="S484" i="5"/>
  <c r="S482" i="5"/>
  <c r="S480" i="5"/>
  <c r="S478" i="5"/>
  <c r="S476" i="5"/>
  <c r="S474" i="5"/>
  <c r="S462" i="5"/>
  <c r="S460" i="5"/>
  <c r="S561" i="5"/>
  <c r="S553" i="5"/>
  <c r="S545" i="5"/>
  <c r="S537" i="5"/>
  <c r="S529" i="5"/>
  <c r="S521" i="5"/>
  <c r="S513" i="5"/>
  <c r="S505" i="5"/>
  <c r="S497" i="5"/>
  <c r="S489" i="5"/>
  <c r="S481" i="5"/>
  <c r="S470" i="5"/>
  <c r="S467" i="5"/>
  <c r="S463" i="5"/>
  <c r="S457" i="5"/>
  <c r="S452" i="5"/>
  <c r="S449" i="5"/>
  <c r="S444" i="5"/>
  <c r="S441" i="5"/>
  <c r="S436" i="5"/>
  <c r="S433" i="5"/>
  <c r="S428" i="5"/>
  <c r="S595" i="5"/>
  <c r="S591" i="5"/>
  <c r="S587" i="5"/>
  <c r="S583" i="5"/>
  <c r="S579" i="5"/>
  <c r="S575" i="5"/>
  <c r="S571" i="5"/>
  <c r="S567" i="5"/>
  <c r="S563" i="5"/>
  <c r="S555" i="5"/>
  <c r="S547" i="5"/>
  <c r="S539" i="5"/>
  <c r="S531" i="5"/>
  <c r="S523" i="5"/>
  <c r="S515" i="5"/>
  <c r="S507" i="5"/>
  <c r="S499" i="5"/>
  <c r="S491" i="5"/>
  <c r="S483" i="5"/>
  <c r="S475" i="5"/>
  <c r="S472" i="5"/>
  <c r="S469" i="5"/>
  <c r="S454" i="5"/>
  <c r="S451" i="5"/>
  <c r="S446" i="5"/>
  <c r="S443" i="5"/>
  <c r="S438" i="5"/>
  <c r="S435" i="5"/>
  <c r="S430" i="5"/>
  <c r="S427" i="5"/>
  <c r="S425" i="5"/>
  <c r="S423" i="5"/>
  <c r="S421" i="5"/>
  <c r="S419" i="5"/>
  <c r="S417" i="5"/>
  <c r="S415" i="5"/>
  <c r="S413" i="5"/>
  <c r="S557" i="5"/>
  <c r="S549" i="5"/>
  <c r="S541" i="5"/>
  <c r="S533" i="5"/>
  <c r="S525" i="5"/>
  <c r="S517" i="5"/>
  <c r="S509" i="5"/>
  <c r="S501" i="5"/>
  <c r="S493" i="5"/>
  <c r="S485" i="5"/>
  <c r="S477" i="5"/>
  <c r="S471" i="5"/>
  <c r="S459" i="5"/>
  <c r="S456" i="5"/>
  <c r="S453" i="5"/>
  <c r="S448" i="5"/>
  <c r="S445" i="5"/>
  <c r="S440" i="5"/>
  <c r="S437" i="5"/>
  <c r="S432" i="5"/>
  <c r="S429" i="5"/>
  <c r="S597" i="5"/>
  <c r="S593" i="5"/>
  <c r="S589" i="5"/>
  <c r="S585" i="5"/>
  <c r="S581" i="5"/>
  <c r="S577" i="5"/>
  <c r="S573" i="5"/>
  <c r="S569" i="5"/>
  <c r="S565" i="5"/>
  <c r="S559" i="5"/>
  <c r="S551" i="5"/>
  <c r="S543" i="5"/>
  <c r="S535" i="5"/>
  <c r="S527" i="5"/>
  <c r="S519" i="5"/>
  <c r="S511" i="5"/>
  <c r="S503" i="5"/>
  <c r="S495" i="5"/>
  <c r="S487" i="5"/>
  <c r="S479" i="5"/>
  <c r="S468" i="5"/>
  <c r="S461" i="5"/>
  <c r="S455" i="5"/>
  <c r="S450" i="5"/>
  <c r="S447" i="5"/>
  <c r="S442" i="5"/>
  <c r="S439" i="5"/>
  <c r="S434" i="5"/>
  <c r="S431" i="5"/>
  <c r="S426" i="5"/>
  <c r="S424" i="5"/>
  <c r="S422" i="5"/>
  <c r="S420" i="5"/>
  <c r="S418" i="5"/>
  <c r="S416" i="5"/>
  <c r="S414" i="5"/>
  <c r="S412" i="5"/>
  <c r="S410" i="5"/>
  <c r="S408" i="5"/>
  <c r="S406" i="5"/>
  <c r="S404" i="5"/>
  <c r="S402" i="5"/>
  <c r="S400" i="5"/>
  <c r="S398" i="5"/>
  <c r="S396" i="5"/>
  <c r="S394" i="5"/>
  <c r="S392" i="5"/>
  <c r="S390" i="5"/>
  <c r="S388" i="5"/>
  <c r="S386" i="5"/>
  <c r="S384" i="5"/>
  <c r="S382" i="5"/>
  <c r="S380" i="5"/>
  <c r="S378" i="5"/>
  <c r="S376" i="5"/>
  <c r="S374" i="5"/>
  <c r="S372" i="5"/>
  <c r="S370" i="5"/>
  <c r="S368" i="5"/>
  <c r="S366" i="5"/>
  <c r="S364" i="5"/>
  <c r="S362" i="5"/>
  <c r="S360" i="5"/>
  <c r="S358" i="5"/>
  <c r="S356" i="5"/>
  <c r="S354" i="5"/>
  <c r="S352" i="5"/>
  <c r="S350" i="5"/>
  <c r="S348" i="5"/>
  <c r="S346" i="5"/>
  <c r="S344" i="5"/>
  <c r="S342" i="5"/>
  <c r="S340" i="5"/>
  <c r="S338" i="5"/>
  <c r="S336" i="5"/>
  <c r="S334" i="5"/>
  <c r="S332" i="5"/>
  <c r="S330" i="5"/>
  <c r="S328" i="5"/>
  <c r="S326" i="5"/>
  <c r="S324" i="5"/>
  <c r="S322" i="5"/>
  <c r="S320" i="5"/>
  <c r="S318" i="5"/>
  <c r="S316" i="5"/>
  <c r="S314" i="5"/>
  <c r="S312" i="5"/>
  <c r="S310" i="5"/>
  <c r="S308" i="5"/>
  <c r="S306" i="5"/>
  <c r="S304" i="5"/>
  <c r="S302" i="5"/>
  <c r="S300" i="5"/>
  <c r="S298" i="5"/>
  <c r="S296" i="5"/>
  <c r="S294" i="5"/>
  <c r="S292" i="5"/>
  <c r="S290" i="5"/>
  <c r="S288" i="5"/>
  <c r="S286" i="5"/>
  <c r="S284" i="5"/>
  <c r="S282" i="5"/>
  <c r="S280" i="5"/>
  <c r="S278" i="5"/>
  <c r="S276" i="5"/>
  <c r="S274" i="5"/>
  <c r="S272" i="5"/>
  <c r="S270" i="5"/>
  <c r="S268" i="5"/>
  <c r="S266" i="5"/>
  <c r="S264" i="5"/>
  <c r="S262" i="5"/>
  <c r="S260" i="5"/>
  <c r="S258" i="5"/>
  <c r="S256" i="5"/>
  <c r="S401" i="5"/>
  <c r="S393" i="5"/>
  <c r="S385" i="5"/>
  <c r="S377" i="5"/>
  <c r="S369" i="5"/>
  <c r="S361" i="5"/>
  <c r="S353" i="5"/>
  <c r="S345" i="5"/>
  <c r="S337" i="5"/>
  <c r="S329" i="5"/>
  <c r="S321" i="5"/>
  <c r="S313" i="5"/>
  <c r="S305" i="5"/>
  <c r="S297" i="5"/>
  <c r="S289" i="5"/>
  <c r="S281" i="5"/>
  <c r="S273" i="5"/>
  <c r="S265" i="5"/>
  <c r="S257" i="5"/>
  <c r="S251" i="5"/>
  <c r="S246" i="5"/>
  <c r="S243" i="5"/>
  <c r="S238" i="5"/>
  <c r="S235" i="5"/>
  <c r="S230" i="5"/>
  <c r="S227" i="5"/>
  <c r="S222" i="5"/>
  <c r="S219" i="5"/>
  <c r="S214" i="5"/>
  <c r="S211" i="5"/>
  <c r="S206" i="5"/>
  <c r="S409" i="5"/>
  <c r="S403" i="5"/>
  <c r="S395" i="5"/>
  <c r="S387" i="5"/>
  <c r="S379" i="5"/>
  <c r="S371" i="5"/>
  <c r="S363" i="5"/>
  <c r="S355" i="5"/>
  <c r="S347" i="5"/>
  <c r="S339" i="5"/>
  <c r="S331" i="5"/>
  <c r="S323" i="5"/>
  <c r="S315" i="5"/>
  <c r="S307" i="5"/>
  <c r="S299" i="5"/>
  <c r="S291" i="5"/>
  <c r="S283" i="5"/>
  <c r="S275" i="5"/>
  <c r="S267" i="5"/>
  <c r="S259" i="5"/>
  <c r="S253" i="5"/>
  <c r="S248" i="5"/>
  <c r="S245" i="5"/>
  <c r="S240" i="5"/>
  <c r="S237" i="5"/>
  <c r="S232" i="5"/>
  <c r="S405" i="5"/>
  <c r="S397" i="5"/>
  <c r="S389" i="5"/>
  <c r="S381" i="5"/>
  <c r="S373" i="5"/>
  <c r="S365" i="5"/>
  <c r="S357" i="5"/>
  <c r="S349" i="5"/>
  <c r="S341" i="5"/>
  <c r="S333" i="5"/>
  <c r="S325" i="5"/>
  <c r="S317" i="5"/>
  <c r="S309" i="5"/>
  <c r="S301" i="5"/>
  <c r="S293" i="5"/>
  <c r="S285" i="5"/>
  <c r="S277" i="5"/>
  <c r="S269" i="5"/>
  <c r="S261" i="5"/>
  <c r="S250" i="5"/>
  <c r="S247" i="5"/>
  <c r="S242" i="5"/>
  <c r="S239" i="5"/>
  <c r="S234" i="5"/>
  <c r="S231" i="5"/>
  <c r="S411" i="5"/>
  <c r="S407" i="5"/>
  <c r="S399" i="5"/>
  <c r="S391" i="5"/>
  <c r="S383" i="5"/>
  <c r="S375" i="5"/>
  <c r="S367" i="5"/>
  <c r="S359" i="5"/>
  <c r="S351" i="5"/>
  <c r="S343" i="5"/>
  <c r="S335" i="5"/>
  <c r="S327" i="5"/>
  <c r="S319" i="5"/>
  <c r="S311" i="5"/>
  <c r="S303" i="5"/>
  <c r="S295" i="5"/>
  <c r="S287" i="5"/>
  <c r="S279" i="5"/>
  <c r="S271" i="5"/>
  <c r="S263" i="5"/>
  <c r="S255" i="5"/>
  <c r="S252" i="5"/>
  <c r="S249" i="5"/>
  <c r="S244" i="5"/>
  <c r="S241" i="5"/>
  <c r="S236" i="5"/>
  <c r="S233" i="5"/>
  <c r="S228" i="5"/>
  <c r="S225" i="5"/>
  <c r="S220" i="5"/>
  <c r="S217" i="5"/>
  <c r="S212" i="5"/>
  <c r="S209" i="5"/>
  <c r="S204" i="5"/>
  <c r="S202" i="5"/>
  <c r="S200" i="5"/>
  <c r="S198" i="5"/>
  <c r="S196" i="5"/>
  <c r="S194" i="5"/>
  <c r="S192" i="5"/>
  <c r="S190" i="5"/>
  <c r="S188" i="5"/>
  <c r="S186" i="5"/>
  <c r="S184" i="5"/>
  <c r="S182" i="5"/>
  <c r="S180" i="5"/>
  <c r="S178" i="5"/>
  <c r="S176" i="5"/>
  <c r="S174" i="5"/>
  <c r="S172" i="5"/>
  <c r="S170" i="5"/>
  <c r="S168" i="5"/>
  <c r="S166" i="5"/>
  <c r="S164" i="5"/>
  <c r="S162" i="5"/>
  <c r="S160" i="5"/>
  <c r="S158" i="5"/>
  <c r="S156" i="5"/>
  <c r="S154" i="5"/>
  <c r="S152" i="5"/>
  <c r="S150" i="5"/>
  <c r="S148" i="5"/>
  <c r="S146" i="5"/>
  <c r="S144" i="5"/>
  <c r="S142" i="5"/>
  <c r="S140" i="5"/>
  <c r="S138" i="5"/>
  <c r="S136" i="5"/>
  <c r="S134" i="5"/>
  <c r="S132" i="5"/>
  <c r="S130" i="5"/>
  <c r="S128" i="5"/>
  <c r="S126" i="5"/>
  <c r="S124" i="5"/>
  <c r="S122" i="5"/>
  <c r="S120" i="5"/>
  <c r="S118" i="5"/>
  <c r="S116" i="5"/>
  <c r="S114" i="5"/>
  <c r="S112" i="5"/>
  <c r="S110" i="5"/>
  <c r="S108" i="5"/>
  <c r="S106" i="5"/>
  <c r="S104" i="5"/>
  <c r="S102" i="5"/>
  <c r="S221" i="5"/>
  <c r="S216" i="5"/>
  <c r="S205" i="5"/>
  <c r="S201" i="5"/>
  <c r="S197" i="5"/>
  <c r="S193" i="5"/>
  <c r="S189" i="5"/>
  <c r="S181" i="5"/>
  <c r="S173" i="5"/>
  <c r="S165" i="5"/>
  <c r="S157" i="5"/>
  <c r="S141" i="5"/>
  <c r="S117" i="5"/>
  <c r="S99" i="5"/>
  <c r="S95" i="5"/>
  <c r="S91" i="5"/>
  <c r="S85" i="5"/>
  <c r="S81" i="5"/>
  <c r="S75" i="5"/>
  <c r="S69" i="5"/>
  <c r="S65" i="5"/>
  <c r="S61" i="5"/>
  <c r="S55" i="5"/>
  <c r="S51" i="5"/>
  <c r="S47" i="5"/>
  <c r="S41" i="5"/>
  <c r="S37" i="5"/>
  <c r="S33" i="5"/>
  <c r="S29" i="5"/>
  <c r="S23" i="5"/>
  <c r="S19" i="5"/>
  <c r="S15" i="5"/>
  <c r="S226" i="5"/>
  <c r="S215" i="5"/>
  <c r="S210" i="5"/>
  <c r="S183" i="5"/>
  <c r="S175" i="5"/>
  <c r="S167" i="5"/>
  <c r="S159" i="5"/>
  <c r="S151" i="5"/>
  <c r="S143" i="5"/>
  <c r="S135" i="5"/>
  <c r="S127" i="5"/>
  <c r="S119" i="5"/>
  <c r="S111" i="5"/>
  <c r="S103" i="5"/>
  <c r="S229" i="5"/>
  <c r="S224" i="5"/>
  <c r="S213" i="5"/>
  <c r="S208" i="5"/>
  <c r="S203" i="5"/>
  <c r="S199" i="5"/>
  <c r="S195" i="5"/>
  <c r="S191" i="5"/>
  <c r="S185" i="5"/>
  <c r="S177" i="5"/>
  <c r="S169" i="5"/>
  <c r="S161" i="5"/>
  <c r="S153" i="5"/>
  <c r="S145" i="5"/>
  <c r="S137" i="5"/>
  <c r="S129" i="5"/>
  <c r="S121" i="5"/>
  <c r="S113" i="5"/>
  <c r="S105" i="5"/>
  <c r="S100" i="5"/>
  <c r="S98" i="5"/>
  <c r="S96" i="5"/>
  <c r="S94" i="5"/>
  <c r="S92" i="5"/>
  <c r="S90" i="5"/>
  <c r="S88" i="5"/>
  <c r="S86" i="5"/>
  <c r="S84" i="5"/>
  <c r="S82" i="5"/>
  <c r="S80" i="5"/>
  <c r="S78" i="5"/>
  <c r="S76" i="5"/>
  <c r="S74" i="5"/>
  <c r="S72" i="5"/>
  <c r="S70" i="5"/>
  <c r="S68" i="5"/>
  <c r="S66" i="5"/>
  <c r="S64" i="5"/>
  <c r="S62" i="5"/>
  <c r="S60" i="5"/>
  <c r="S58" i="5"/>
  <c r="S56" i="5"/>
  <c r="S54" i="5"/>
  <c r="S52" i="5"/>
  <c r="S50" i="5"/>
  <c r="S48" i="5"/>
  <c r="S46" i="5"/>
  <c r="S44" i="5"/>
  <c r="S42" i="5"/>
  <c r="S40" i="5"/>
  <c r="S38" i="5"/>
  <c r="S36" i="5"/>
  <c r="S34" i="5"/>
  <c r="S32" i="5"/>
  <c r="S30" i="5"/>
  <c r="S28" i="5"/>
  <c r="S26" i="5"/>
  <c r="S24" i="5"/>
  <c r="S22" i="5"/>
  <c r="S20" i="5"/>
  <c r="S18" i="5"/>
  <c r="S16" i="5"/>
  <c r="S223" i="5"/>
  <c r="S218" i="5"/>
  <c r="S207" i="5"/>
  <c r="S187" i="5"/>
  <c r="S179" i="5"/>
  <c r="S171" i="5"/>
  <c r="S163" i="5"/>
  <c r="S155" i="5"/>
  <c r="S147" i="5"/>
  <c r="S139" i="5"/>
  <c r="S131" i="5"/>
  <c r="S123" i="5"/>
  <c r="S115" i="5"/>
  <c r="S107" i="5"/>
  <c r="S149" i="5"/>
  <c r="S133" i="5"/>
  <c r="S125" i="5"/>
  <c r="S109" i="5"/>
  <c r="S101" i="5"/>
  <c r="S97" i="5"/>
  <c r="S93" i="5"/>
  <c r="S89" i="5"/>
  <c r="S87" i="5"/>
  <c r="S83" i="5"/>
  <c r="S79" i="5"/>
  <c r="S77" i="5"/>
  <c r="S73" i="5"/>
  <c r="S71" i="5"/>
  <c r="S67" i="5"/>
  <c r="S63" i="5"/>
  <c r="S59" i="5"/>
  <c r="S57" i="5"/>
  <c r="S53" i="5"/>
  <c r="S49" i="5"/>
  <c r="S45" i="5"/>
  <c r="S43" i="5"/>
  <c r="S39" i="5"/>
  <c r="S35" i="5"/>
  <c r="S31" i="5"/>
  <c r="S27" i="5"/>
  <c r="S25" i="5"/>
  <c r="S21" i="5"/>
  <c r="S17" i="5"/>
  <c r="S14" i="5"/>
  <c r="T598" i="5"/>
  <c r="T596" i="5"/>
  <c r="T594" i="5"/>
  <c r="T592" i="5"/>
  <c r="T590" i="5"/>
  <c r="T588" i="5"/>
  <c r="T586" i="5"/>
  <c r="T584" i="5"/>
  <c r="T582" i="5"/>
  <c r="T580" i="5"/>
  <c r="T578" i="5"/>
  <c r="T576" i="5"/>
  <c r="T574" i="5"/>
  <c r="T572" i="5"/>
  <c r="T570" i="5"/>
  <c r="T568" i="5"/>
  <c r="T566" i="5"/>
  <c r="T564" i="5"/>
  <c r="T471" i="5"/>
  <c r="T469" i="5"/>
  <c r="T467" i="5"/>
  <c r="T457" i="5"/>
  <c r="T455" i="5"/>
  <c r="T453" i="5"/>
  <c r="T451" i="5"/>
  <c r="T449" i="5"/>
  <c r="T447" i="5"/>
  <c r="T445" i="5"/>
  <c r="T443" i="5"/>
  <c r="T441" i="5"/>
  <c r="T439" i="5"/>
  <c r="T437" i="5"/>
  <c r="T435" i="5"/>
  <c r="T433" i="5"/>
  <c r="T431" i="5"/>
  <c r="T429" i="5"/>
  <c r="T427" i="5"/>
  <c r="T595" i="5"/>
  <c r="T591" i="5"/>
  <c r="T587" i="5"/>
  <c r="T583" i="5"/>
  <c r="T579" i="5"/>
  <c r="T575" i="5"/>
  <c r="T571" i="5"/>
  <c r="T567" i="5"/>
  <c r="T563" i="5"/>
  <c r="T558" i="5"/>
  <c r="T555" i="5"/>
  <c r="T550" i="5"/>
  <c r="T547" i="5"/>
  <c r="T542" i="5"/>
  <c r="T539" i="5"/>
  <c r="T534" i="5"/>
  <c r="T531" i="5"/>
  <c r="T526" i="5"/>
  <c r="T523" i="5"/>
  <c r="T518" i="5"/>
  <c r="T515" i="5"/>
  <c r="T510" i="5"/>
  <c r="T507" i="5"/>
  <c r="T502" i="5"/>
  <c r="T499" i="5"/>
  <c r="T494" i="5"/>
  <c r="T491" i="5"/>
  <c r="T486" i="5"/>
  <c r="T483" i="5"/>
  <c r="T478" i="5"/>
  <c r="T475" i="5"/>
  <c r="T472" i="5"/>
  <c r="T460" i="5"/>
  <c r="T454" i="5"/>
  <c r="T446" i="5"/>
  <c r="T438" i="5"/>
  <c r="T430" i="5"/>
  <c r="T425" i="5"/>
  <c r="T423" i="5"/>
  <c r="T421" i="5"/>
  <c r="T419" i="5"/>
  <c r="T417" i="5"/>
  <c r="T415" i="5"/>
  <c r="T413" i="5"/>
  <c r="T560" i="5"/>
  <c r="T557" i="5"/>
  <c r="T552" i="5"/>
  <c r="T549" i="5"/>
  <c r="T544" i="5"/>
  <c r="T541" i="5"/>
  <c r="T536" i="5"/>
  <c r="T533" i="5"/>
  <c r="T528" i="5"/>
  <c r="T525" i="5"/>
  <c r="T520" i="5"/>
  <c r="T517" i="5"/>
  <c r="T512" i="5"/>
  <c r="T509" i="5"/>
  <c r="T504" i="5"/>
  <c r="T501" i="5"/>
  <c r="T496" i="5"/>
  <c r="T493" i="5"/>
  <c r="T488" i="5"/>
  <c r="T485" i="5"/>
  <c r="T480" i="5"/>
  <c r="T477" i="5"/>
  <c r="T462" i="5"/>
  <c r="T459" i="5"/>
  <c r="T456" i="5"/>
  <c r="T448" i="5"/>
  <c r="T440" i="5"/>
  <c r="T432" i="5"/>
  <c r="T597" i="5"/>
  <c r="T593" i="5"/>
  <c r="T589" i="5"/>
  <c r="T585" i="5"/>
  <c r="T581" i="5"/>
  <c r="T577" i="5"/>
  <c r="T573" i="5"/>
  <c r="T569" i="5"/>
  <c r="T565" i="5"/>
  <c r="T562" i="5"/>
  <c r="T559" i="5"/>
  <c r="T554" i="5"/>
  <c r="T551" i="5"/>
  <c r="T546" i="5"/>
  <c r="T543" i="5"/>
  <c r="T538" i="5"/>
  <c r="T535" i="5"/>
  <c r="T530" i="5"/>
  <c r="T527" i="5"/>
  <c r="T522" i="5"/>
  <c r="T519" i="5"/>
  <c r="T514" i="5"/>
  <c r="T511" i="5"/>
  <c r="T506" i="5"/>
  <c r="T503" i="5"/>
  <c r="T498" i="5"/>
  <c r="T495" i="5"/>
  <c r="T490" i="5"/>
  <c r="T487" i="5"/>
  <c r="T482" i="5"/>
  <c r="T479" i="5"/>
  <c r="T474" i="5"/>
  <c r="T468" i="5"/>
  <c r="T461" i="5"/>
  <c r="T450" i="5"/>
  <c r="T442" i="5"/>
  <c r="T434" i="5"/>
  <c r="T426" i="5"/>
  <c r="T424" i="5"/>
  <c r="T422" i="5"/>
  <c r="T420" i="5"/>
  <c r="T418" i="5"/>
  <c r="T416" i="5"/>
  <c r="T414" i="5"/>
  <c r="T412" i="5"/>
  <c r="T410" i="5"/>
  <c r="T408" i="5"/>
  <c r="T561" i="5"/>
  <c r="T556" i="5"/>
  <c r="T553" i="5"/>
  <c r="T548" i="5"/>
  <c r="T545" i="5"/>
  <c r="T540" i="5"/>
  <c r="T537" i="5"/>
  <c r="T532" i="5"/>
  <c r="T529" i="5"/>
  <c r="T524" i="5"/>
  <c r="T521" i="5"/>
  <c r="T516" i="5"/>
  <c r="T513" i="5"/>
  <c r="T508" i="5"/>
  <c r="T505" i="5"/>
  <c r="T500" i="5"/>
  <c r="T497" i="5"/>
  <c r="T492" i="5"/>
  <c r="T489" i="5"/>
  <c r="T484" i="5"/>
  <c r="T481" i="5"/>
  <c r="T476" i="5"/>
  <c r="T470" i="5"/>
  <c r="T463" i="5"/>
  <c r="T452" i="5"/>
  <c r="T444" i="5"/>
  <c r="T436" i="5"/>
  <c r="T428" i="5"/>
  <c r="T253" i="5"/>
  <c r="T251" i="5"/>
  <c r="T249" i="5"/>
  <c r="T247" i="5"/>
  <c r="T245" i="5"/>
  <c r="T243" i="5"/>
  <c r="T241" i="5"/>
  <c r="T239" i="5"/>
  <c r="T237" i="5"/>
  <c r="T235" i="5"/>
  <c r="T233" i="5"/>
  <c r="T231" i="5"/>
  <c r="T229" i="5"/>
  <c r="T227" i="5"/>
  <c r="T225" i="5"/>
  <c r="T223" i="5"/>
  <c r="T221" i="5"/>
  <c r="T219" i="5"/>
  <c r="T217" i="5"/>
  <c r="T215" i="5"/>
  <c r="T213" i="5"/>
  <c r="T211" i="5"/>
  <c r="T209" i="5"/>
  <c r="T207" i="5"/>
  <c r="T205" i="5"/>
  <c r="T409" i="5"/>
  <c r="T406" i="5"/>
  <c r="T403" i="5"/>
  <c r="T398" i="5"/>
  <c r="T395" i="5"/>
  <c r="T390" i="5"/>
  <c r="T387" i="5"/>
  <c r="T382" i="5"/>
  <c r="T379" i="5"/>
  <c r="T374" i="5"/>
  <c r="T371" i="5"/>
  <c r="T366" i="5"/>
  <c r="T363" i="5"/>
  <c r="T358" i="5"/>
  <c r="T355" i="5"/>
  <c r="T350" i="5"/>
  <c r="T347" i="5"/>
  <c r="T342" i="5"/>
  <c r="T339" i="5"/>
  <c r="T334" i="5"/>
  <c r="T331" i="5"/>
  <c r="T326" i="5"/>
  <c r="T323" i="5"/>
  <c r="T318" i="5"/>
  <c r="T315" i="5"/>
  <c r="T310" i="5"/>
  <c r="T307" i="5"/>
  <c r="T302" i="5"/>
  <c r="T299" i="5"/>
  <c r="T294" i="5"/>
  <c r="T291" i="5"/>
  <c r="T286" i="5"/>
  <c r="T283" i="5"/>
  <c r="T278" i="5"/>
  <c r="T275" i="5"/>
  <c r="T270" i="5"/>
  <c r="T267" i="5"/>
  <c r="T262" i="5"/>
  <c r="T259" i="5"/>
  <c r="T248" i="5"/>
  <c r="T240" i="5"/>
  <c r="T232" i="5"/>
  <c r="T224" i="5"/>
  <c r="T216" i="5"/>
  <c r="T208" i="5"/>
  <c r="T203" i="5"/>
  <c r="T201" i="5"/>
  <c r="T199" i="5"/>
  <c r="T197" i="5"/>
  <c r="T195" i="5"/>
  <c r="T193" i="5"/>
  <c r="T191" i="5"/>
  <c r="T189" i="5"/>
  <c r="T405" i="5"/>
  <c r="T400" i="5"/>
  <c r="T397" i="5"/>
  <c r="T392" i="5"/>
  <c r="T389" i="5"/>
  <c r="T384" i="5"/>
  <c r="T381" i="5"/>
  <c r="T376" i="5"/>
  <c r="T373" i="5"/>
  <c r="T368" i="5"/>
  <c r="T365" i="5"/>
  <c r="T360" i="5"/>
  <c r="T357" i="5"/>
  <c r="T352" i="5"/>
  <c r="T349" i="5"/>
  <c r="T344" i="5"/>
  <c r="T341" i="5"/>
  <c r="T336" i="5"/>
  <c r="T333" i="5"/>
  <c r="T328" i="5"/>
  <c r="T325" i="5"/>
  <c r="T320" i="5"/>
  <c r="T317" i="5"/>
  <c r="T312" i="5"/>
  <c r="T309" i="5"/>
  <c r="T304" i="5"/>
  <c r="T301" i="5"/>
  <c r="T296" i="5"/>
  <c r="T293" i="5"/>
  <c r="T288" i="5"/>
  <c r="T285" i="5"/>
  <c r="T280" i="5"/>
  <c r="T277" i="5"/>
  <c r="T272" i="5"/>
  <c r="T269" i="5"/>
  <c r="T264" i="5"/>
  <c r="T261" i="5"/>
  <c r="T256" i="5"/>
  <c r="T250" i="5"/>
  <c r="T242" i="5"/>
  <c r="T234" i="5"/>
  <c r="T411" i="5"/>
  <c r="T407" i="5"/>
  <c r="T402" i="5"/>
  <c r="T399" i="5"/>
  <c r="T394" i="5"/>
  <c r="T391" i="5"/>
  <c r="T386" i="5"/>
  <c r="T383" i="5"/>
  <c r="T378" i="5"/>
  <c r="T375" i="5"/>
  <c r="T370" i="5"/>
  <c r="T367" i="5"/>
  <c r="T362" i="5"/>
  <c r="T359" i="5"/>
  <c r="T354" i="5"/>
  <c r="T351" i="5"/>
  <c r="T346" i="5"/>
  <c r="T343" i="5"/>
  <c r="T338" i="5"/>
  <c r="T335" i="5"/>
  <c r="T330" i="5"/>
  <c r="T327" i="5"/>
  <c r="T322" i="5"/>
  <c r="T319" i="5"/>
  <c r="T314" i="5"/>
  <c r="T311" i="5"/>
  <c r="T306" i="5"/>
  <c r="T303" i="5"/>
  <c r="T298" i="5"/>
  <c r="T295" i="5"/>
  <c r="T290" i="5"/>
  <c r="T287" i="5"/>
  <c r="T282" i="5"/>
  <c r="T279" i="5"/>
  <c r="T274" i="5"/>
  <c r="T271" i="5"/>
  <c r="T266" i="5"/>
  <c r="T263" i="5"/>
  <c r="T258" i="5"/>
  <c r="T255" i="5"/>
  <c r="T252" i="5"/>
  <c r="T244" i="5"/>
  <c r="T236" i="5"/>
  <c r="T404" i="5"/>
  <c r="T401" i="5"/>
  <c r="T396" i="5"/>
  <c r="T393" i="5"/>
  <c r="T388" i="5"/>
  <c r="T385" i="5"/>
  <c r="T380" i="5"/>
  <c r="T377" i="5"/>
  <c r="T372" i="5"/>
  <c r="T369" i="5"/>
  <c r="T364" i="5"/>
  <c r="T361" i="5"/>
  <c r="T356" i="5"/>
  <c r="T353" i="5"/>
  <c r="T348" i="5"/>
  <c r="T345" i="5"/>
  <c r="T340" i="5"/>
  <c r="T337" i="5"/>
  <c r="T332" i="5"/>
  <c r="T329" i="5"/>
  <c r="T324" i="5"/>
  <c r="T321" i="5"/>
  <c r="T316" i="5"/>
  <c r="T313" i="5"/>
  <c r="T308" i="5"/>
  <c r="T305" i="5"/>
  <c r="T300" i="5"/>
  <c r="T297" i="5"/>
  <c r="T292" i="5"/>
  <c r="T289" i="5"/>
  <c r="T284" i="5"/>
  <c r="T281" i="5"/>
  <c r="T276" i="5"/>
  <c r="T273" i="5"/>
  <c r="T268" i="5"/>
  <c r="T265" i="5"/>
  <c r="T260" i="5"/>
  <c r="T257" i="5"/>
  <c r="T246" i="5"/>
  <c r="T238" i="5"/>
  <c r="T230" i="5"/>
  <c r="T222" i="5"/>
  <c r="T214" i="5"/>
  <c r="T206" i="5"/>
  <c r="T226" i="5"/>
  <c r="T210" i="5"/>
  <c r="T186" i="5"/>
  <c r="T183" i="5"/>
  <c r="T178" i="5"/>
  <c r="T170" i="5"/>
  <c r="T167" i="5"/>
  <c r="T162" i="5"/>
  <c r="T159" i="5"/>
  <c r="T151" i="5"/>
  <c r="T146" i="5"/>
  <c r="T135" i="5"/>
  <c r="T127" i="5"/>
  <c r="T122" i="5"/>
  <c r="T111" i="5"/>
  <c r="T106" i="5"/>
  <c r="T30" i="5"/>
  <c r="T22" i="5"/>
  <c r="T16" i="5"/>
  <c r="T220" i="5"/>
  <c r="T204" i="5"/>
  <c r="T200" i="5"/>
  <c r="T196" i="5"/>
  <c r="T192" i="5"/>
  <c r="T188" i="5"/>
  <c r="T185" i="5"/>
  <c r="T180" i="5"/>
  <c r="T177" i="5"/>
  <c r="T172" i="5"/>
  <c r="T169" i="5"/>
  <c r="T164" i="5"/>
  <c r="T161" i="5"/>
  <c r="T156" i="5"/>
  <c r="T153" i="5"/>
  <c r="T148" i="5"/>
  <c r="T145" i="5"/>
  <c r="T140" i="5"/>
  <c r="T137" i="5"/>
  <c r="T132" i="5"/>
  <c r="T129" i="5"/>
  <c r="T124" i="5"/>
  <c r="T121" i="5"/>
  <c r="T116" i="5"/>
  <c r="T113" i="5"/>
  <c r="T108" i="5"/>
  <c r="T105" i="5"/>
  <c r="T100" i="5"/>
  <c r="T98" i="5"/>
  <c r="T96" i="5"/>
  <c r="T94" i="5"/>
  <c r="T92" i="5"/>
  <c r="T90" i="5"/>
  <c r="T88" i="5"/>
  <c r="T86" i="5"/>
  <c r="T84" i="5"/>
  <c r="T82" i="5"/>
  <c r="T80" i="5"/>
  <c r="T78" i="5"/>
  <c r="T76" i="5"/>
  <c r="T74" i="5"/>
  <c r="T72" i="5"/>
  <c r="T70" i="5"/>
  <c r="T68" i="5"/>
  <c r="T66" i="5"/>
  <c r="T64" i="5"/>
  <c r="T62" i="5"/>
  <c r="T60" i="5"/>
  <c r="T58" i="5"/>
  <c r="T56" i="5"/>
  <c r="T54" i="5"/>
  <c r="T52" i="5"/>
  <c r="T50" i="5"/>
  <c r="T48" i="5"/>
  <c r="T46" i="5"/>
  <c r="T44" i="5"/>
  <c r="T42" i="5"/>
  <c r="T40" i="5"/>
  <c r="T38" i="5"/>
  <c r="T36" i="5"/>
  <c r="T34" i="5"/>
  <c r="T32" i="5"/>
  <c r="T28" i="5"/>
  <c r="T26" i="5"/>
  <c r="T20" i="5"/>
  <c r="T14" i="5"/>
  <c r="T218" i="5"/>
  <c r="T187" i="5"/>
  <c r="T182" i="5"/>
  <c r="T179" i="5"/>
  <c r="T174" i="5"/>
  <c r="T171" i="5"/>
  <c r="T166" i="5"/>
  <c r="T163" i="5"/>
  <c r="T158" i="5"/>
  <c r="T155" i="5"/>
  <c r="T150" i="5"/>
  <c r="T147" i="5"/>
  <c r="T142" i="5"/>
  <c r="T139" i="5"/>
  <c r="T134" i="5"/>
  <c r="T131" i="5"/>
  <c r="T126" i="5"/>
  <c r="T123" i="5"/>
  <c r="T118" i="5"/>
  <c r="T115" i="5"/>
  <c r="T110" i="5"/>
  <c r="T107" i="5"/>
  <c r="T102" i="5"/>
  <c r="T228" i="5"/>
  <c r="T212" i="5"/>
  <c r="T202" i="5"/>
  <c r="T198" i="5"/>
  <c r="T194" i="5"/>
  <c r="T190" i="5"/>
  <c r="T184" i="5"/>
  <c r="T181" i="5"/>
  <c r="T176" i="5"/>
  <c r="T173" i="5"/>
  <c r="T168" i="5"/>
  <c r="T165" i="5"/>
  <c r="T160" i="5"/>
  <c r="T157" i="5"/>
  <c r="T152" i="5"/>
  <c r="T149" i="5"/>
  <c r="T144" i="5"/>
  <c r="T141" i="5"/>
  <c r="T136" i="5"/>
  <c r="T133" i="5"/>
  <c r="T128" i="5"/>
  <c r="T125" i="5"/>
  <c r="T120" i="5"/>
  <c r="T117" i="5"/>
  <c r="T112" i="5"/>
  <c r="T109" i="5"/>
  <c r="T104" i="5"/>
  <c r="T101" i="5"/>
  <c r="T99" i="5"/>
  <c r="T97" i="5"/>
  <c r="T95" i="5"/>
  <c r="T93" i="5"/>
  <c r="T91" i="5"/>
  <c r="T89" i="5"/>
  <c r="T87" i="5"/>
  <c r="T85" i="5"/>
  <c r="T83" i="5"/>
  <c r="T81" i="5"/>
  <c r="T79" i="5"/>
  <c r="T77" i="5"/>
  <c r="T75" i="5"/>
  <c r="T73" i="5"/>
  <c r="T71" i="5"/>
  <c r="T69" i="5"/>
  <c r="T67" i="5"/>
  <c r="T65" i="5"/>
  <c r="T63" i="5"/>
  <c r="T61" i="5"/>
  <c r="T59" i="5"/>
  <c r="T57" i="5"/>
  <c r="T55" i="5"/>
  <c r="T53" i="5"/>
  <c r="T51" i="5"/>
  <c r="T49" i="5"/>
  <c r="T47" i="5"/>
  <c r="T45" i="5"/>
  <c r="T43" i="5"/>
  <c r="T41" i="5"/>
  <c r="T39" i="5"/>
  <c r="T37" i="5"/>
  <c r="T35" i="5"/>
  <c r="T33" i="5"/>
  <c r="T31" i="5"/>
  <c r="T29" i="5"/>
  <c r="T27" i="5"/>
  <c r="T25" i="5"/>
  <c r="T23" i="5"/>
  <c r="T21" i="5"/>
  <c r="T19" i="5"/>
  <c r="T17" i="5"/>
  <c r="T15" i="5"/>
  <c r="T175" i="5"/>
  <c r="T154" i="5"/>
  <c r="T143" i="5"/>
  <c r="T138" i="5"/>
  <c r="T130" i="5"/>
  <c r="T119" i="5"/>
  <c r="T114" i="5"/>
  <c r="T103" i="5"/>
  <c r="T24" i="5"/>
  <c r="T18" i="5"/>
  <c r="T473" i="5" l="1"/>
  <c r="T458" i="5"/>
  <c r="T466" i="5"/>
  <c r="T13" i="5"/>
  <c r="T254" i="5"/>
  <c r="S466" i="5"/>
  <c r="T12" i="5" l="1"/>
  <c r="T465" i="5"/>
  <c r="T11" i="5" l="1"/>
</calcChain>
</file>

<file path=xl/sharedStrings.xml><?xml version="1.0" encoding="utf-8"?>
<sst xmlns="http://schemas.openxmlformats.org/spreadsheetml/2006/main" count="15136" uniqueCount="3826">
  <si>
    <t>תאריך הדיווח: 30/03/2017</t>
  </si>
  <si>
    <t>שם מסלול/קרן/קופה: בחירה</t>
  </si>
  <si>
    <t>מספר מסלול/קרן/קופה: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</si>
  <si>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</si>
  <si>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</si>
  <si>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</si>
  <si>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</si>
  <si>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</si>
  <si>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</si>
  <si>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</si>
  <si>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</si>
  <si>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</si>
  <si>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</si>
  <si>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</si>
  <si>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</si>
  <si>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</si>
  <si>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</si>
  <si>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</si>
  <si>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</si>
  <si>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</si>
  <si>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</si>
  <si>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(2) תעודות חוב מסחריות ל"ס</t>
  </si>
  <si>
    <t>(3) אג"ח קונצרני ל"ס</t>
  </si>
  <si>
    <t>(4) מניות ל"ס</t>
  </si>
  <si>
    <t>(5) קרנות השקעה ל"ס</t>
  </si>
  <si>
    <t>(6) כתבי אופציה ל"ס</t>
  </si>
  <si>
    <t>(7) אופציות ל"ס</t>
  </si>
  <si>
    <t>(8) חוזים עתידיים ל"ס</t>
  </si>
  <si>
    <t>(9) מוצרים מובנים ל"ס</t>
  </si>
  <si>
    <t>ד. הלוואות</t>
  </si>
  <si>
    <t>ה. פקדונות</t>
  </si>
  <si>
    <t>ו. זכויות מקרקעין</t>
  </si>
  <si>
    <t>ז. חברות מוחזקות</t>
  </si>
  <si>
    <t>ח. השקעות אחרות</t>
  </si>
  <si>
    <t>2. נכסים המוצגים לפי עלות מתואמת</t>
  </si>
  <si>
    <t>א. אג"ח קונצרני</t>
  </si>
  <si>
    <t>ב. אג"ח קונצרני ל"ס</t>
  </si>
  <si>
    <t>ג. מסגרות אשראי מנוצלת ללוים</t>
  </si>
  <si>
    <t>סה"כ סכום נכסי הקופה</t>
  </si>
  <si>
    <t>ט. התחייבות להשקעה</t>
  </si>
  <si>
    <t>מטבע</t>
  </si>
  <si>
    <t>שער</t>
  </si>
  <si>
    <t>דולר אמריקאי</t>
  </si>
  <si>
    <t>יין</t>
  </si>
  <si>
    <t>פרנק שוצרי</t>
  </si>
  <si>
    <t>דולר קנדי</t>
  </si>
  <si>
    <t>אירו</t>
  </si>
  <si>
    <t>כתר שוודי</t>
  </si>
  <si>
    <t>דינר ידרני</t>
  </si>
  <si>
    <t>כתר דני</t>
  </si>
  <si>
    <t>רנד דרא"פ</t>
  </si>
  <si>
    <t>דולר אוסטרלי</t>
  </si>
  <si>
    <t>קורונה סלוברית</t>
  </si>
  <si>
    <t>לירה קפריסאית</t>
  </si>
  <si>
    <t>כתר נורבגי</t>
  </si>
  <si>
    <t>פזו צילי</t>
  </si>
  <si>
    <t>קונה קרואטי</t>
  </si>
  <si>
    <t>לירה אירלנד</t>
  </si>
  <si>
    <t>רובל רוסי</t>
  </si>
  <si>
    <t>ריאל ברזיל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</si>
  <si>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</si>
  <si>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</si>
  <si>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</si>
  <si>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</si>
  <si>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</si>
  <si>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 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</si>
  <si>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</si>
  <si>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</si>
  <si>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</si>
  <si>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</si>
  <si>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</si>
  <si>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</si>
  <si>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</si>
  <si>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</si>
  <si>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</si>
  <si>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</si>
  <si>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</si>
  <si>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לו רומני</t>
  </si>
  <si>
    <t>לירה לבנונית</t>
  </si>
  <si>
    <t>לירה מצרית</t>
  </si>
  <si>
    <t>רופי אינדונזי</t>
  </si>
  <si>
    <t>לב בולגרי</t>
  </si>
  <si>
    <t>הריוניה אוקראיני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</si>
  <si>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</si>
  <si>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</si>
  <si>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</si>
  <si>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</si>
  <si>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</si>
  <si>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</si>
  <si>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</si>
  <si>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</si>
  <si>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</si>
  <si>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</si>
  <si>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</si>
  <si>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</si>
  <si>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</si>
  <si>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</si>
  <si>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</si>
  <si>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</t>
  </si>
  <si>
    <t>סה"כ מזומנים בישראל</t>
  </si>
  <si>
    <t>סה"כ יתרות מזומנים ועו"ש בש"ח</t>
  </si>
  <si>
    <t>מזומן (מזרחי)</t>
  </si>
  <si>
    <t>AAA</t>
  </si>
  <si>
    <t>מעלות</t>
  </si>
  <si>
    <t>שקל חדש</t>
  </si>
  <si>
    <t>שקל חדש עתידי (מזרחי)</t>
  </si>
  <si>
    <t>סה"כ יתרות מזומנים ועו"ש נקובים במט"ח</t>
  </si>
  <si>
    <t>מזומן יורו בלאומי</t>
  </si>
  <si>
    <t>מזומן ין בלאומי</t>
  </si>
  <si>
    <t>אירו (מזרחי)</t>
  </si>
  <si>
    <t>דולר אוסטרלי (מזרחי)</t>
  </si>
  <si>
    <t>דולר אמריקאי (מזרחי)</t>
  </si>
  <si>
    <t>דולר ארה"ב עתידי (מזרחי)</t>
  </si>
  <si>
    <t>דולר הונג קונג (מזרחי)</t>
  </si>
  <si>
    <t>דולר ניו זילנד (מזרחי)</t>
  </si>
  <si>
    <t>דולר קנדי (מזרחי)</t>
  </si>
  <si>
    <t>יורו עתידי (מזרחי)</t>
  </si>
  <si>
    <t>יין (מזרחי)</t>
  </si>
  <si>
    <t>כתר נורבגי (מזרחי)</t>
  </si>
  <si>
    <t>אחר</t>
  </si>
  <si>
    <t>כתר שוודי (מזרחי)</t>
  </si>
  <si>
    <t>לירה טורקית (מזרחי)</t>
  </si>
  <si>
    <t>מזומן אירו (מזרחי)</t>
  </si>
  <si>
    <t>מזומן דולר אוסטרלי (מזרחי)</t>
  </si>
  <si>
    <t>מזומן דולר הונג קונג (מזרחי)</t>
  </si>
  <si>
    <t>מזומן דולר קנדי (מזרחי)</t>
  </si>
  <si>
    <t>מזומן יין (מזרחי)</t>
  </si>
  <si>
    <t>מזומן כתר דני (מזרחי)</t>
  </si>
  <si>
    <t>מעבר דולר תקבול תשלם (מזרחי)</t>
  </si>
  <si>
    <t>פרנק שוצרי (מזרחי)</t>
  </si>
  <si>
    <t>רובל רוסי (מזרחי)</t>
  </si>
  <si>
    <t>ריאל ברזיל (מזרחי)</t>
  </si>
  <si>
    <t>סה"כ פח"ק/פר"י</t>
  </si>
  <si>
    <t>פח"ק (מזרחי)</t>
  </si>
  <si>
    <t>פח"ק</t>
  </si>
  <si>
    <t>פח"ק 134 (מזרחי)</t>
  </si>
  <si>
    <t>פח"ק 140 (מזרחי)</t>
  </si>
  <si>
    <t>פח"ק 143 (מזרחי)</t>
  </si>
  <si>
    <t>פח"ק 146 (מזרחי)</t>
  </si>
  <si>
    <t>פח"ק 1484 (מזרחי)</t>
  </si>
  <si>
    <t>פח"ק 1491 (מזרחי)</t>
  </si>
  <si>
    <t>פח"ק 1493 (מזרחי)</t>
  </si>
  <si>
    <t>פח"ק 1802 (מזרחי)</t>
  </si>
  <si>
    <t>פח"ק 1806 (מזרחי)</t>
  </si>
  <si>
    <t>פח"ק 645 (מזרחי)</t>
  </si>
  <si>
    <t>פח"ק 744 (מזרחי)</t>
  </si>
  <si>
    <t>פח"ק 748 (מזרחי)</t>
  </si>
  <si>
    <t>פח"ק 76 (מזרחי)</t>
  </si>
  <si>
    <t>פח"ק 79 (מזרחי)</t>
  </si>
  <si>
    <t>פח"ק 82 (מזרחי)</t>
  </si>
  <si>
    <t>פח"ק 91 (מזרחי)</t>
  </si>
  <si>
    <t>פח"ק 976 (מזרחי)</t>
  </si>
  <si>
    <t>פחק (מזרחי)</t>
  </si>
  <si>
    <t>סה"כ פק"מ לתקופה של עד שלושה חודשים</t>
  </si>
  <si>
    <t>מזרחי פקדון אפרסמון</t>
  </si>
  <si>
    <t>פקדון פועלים שנתי לא צמוד - 0.35% שקלי 3</t>
  </si>
  <si>
    <t>סה"כ פקדון צמוד מדד עד שלושה חודשים</t>
  </si>
  <si>
    <t>פועלים משכן מדד5.5%</t>
  </si>
  <si>
    <t>פיקדון פומלית מזרחי</t>
  </si>
  <si>
    <t>פיקדון פומלית-מזרחי</t>
  </si>
  <si>
    <t>פיקדון פועלים לא צמו</t>
  </si>
  <si>
    <t>פקדון ירושלים צמוד +0.55 עד 10.2.2018</t>
  </si>
  <si>
    <t>פקדון שנתי 0.31 27.2.2018</t>
  </si>
  <si>
    <t>סה"כ פקדון צמוד מט"ח עד שלושה חודשים (פצ"מ)</t>
  </si>
  <si>
    <t>סה"כ פקדונות במט"ח עד שלושה חודשים</t>
  </si>
  <si>
    <t>סה"כ מזומנים בחו"ל</t>
  </si>
  <si>
    <t>מעבר יורו תקבול תשלם (מזרחי)</t>
  </si>
  <si>
    <t>S&amp;P</t>
  </si>
  <si>
    <t>FUT VAL USD HSB</t>
  </si>
  <si>
    <t>FUTUSDHSBC US</t>
  </si>
  <si>
    <t>HSBC USD</t>
  </si>
  <si>
    <t>MONEY EUR HSBC</t>
  </si>
  <si>
    <t>HSBC EURO</t>
  </si>
  <si>
    <t>MONEY GBP HSBC</t>
  </si>
  <si>
    <t>HSBC GBP</t>
  </si>
  <si>
    <t>MONEY JPY HSBC</t>
  </si>
  <si>
    <t>HSBC JPY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</si>
  <si>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</si>
  <si>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</si>
  <si>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</si>
  <si>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</si>
  <si>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</si>
  <si>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</si>
  <si>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</si>
  <si>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שעור מערך נקוב מונפק</t>
  </si>
  <si>
    <t>שיעור מנכסי אפיק ההשקעה</t>
  </si>
  <si>
    <t>תאריך</t>
  </si>
  <si>
    <t>שנים</t>
  </si>
  <si>
    <t>ש"ח</t>
  </si>
  <si>
    <t>אגורות</t>
  </si>
  <si>
    <t>סה"כ תעודות התחייבות ממשלתיות</t>
  </si>
  <si>
    <t>סה"כ אג"ח ממשלתי בישראל</t>
  </si>
  <si>
    <t>סה"כ ממשלתי צמוד מדד</t>
  </si>
  <si>
    <t>גליל 5903</t>
  </si>
  <si>
    <t>TASE</t>
  </si>
  <si>
    <t>RF</t>
  </si>
  <si>
    <t>גליל 5904</t>
  </si>
  <si>
    <t>ממצמ0418</t>
  </si>
  <si>
    <t>ממשל צמודה 0545</t>
  </si>
  <si>
    <t>ממשל צמודה 0841</t>
  </si>
  <si>
    <t>ממשל צמודה 1019</t>
  </si>
  <si>
    <t>ממשל צמודה 1020</t>
  </si>
  <si>
    <t>ממשל צמודה 1025</t>
  </si>
  <si>
    <t>ממשלתי צמוד 0536</t>
  </si>
  <si>
    <t>ממשלתי צמוד 0922</t>
  </si>
  <si>
    <t>ממשלתי צמוד 0923</t>
  </si>
  <si>
    <t>סה"כ ממשלתי לא צמוד</t>
  </si>
  <si>
    <t>מ.ק.מ 118</t>
  </si>
  <si>
    <t>מ.ק.מ 1217</t>
  </si>
  <si>
    <t>מ.ק.מ 318</t>
  </si>
  <si>
    <t>מק"מ 1017</t>
  </si>
  <si>
    <t>מק"מ 1127</t>
  </si>
  <si>
    <t>מק"מ 218</t>
  </si>
  <si>
    <t>מק"מ 717</t>
  </si>
  <si>
    <t>מק"מ 817</t>
  </si>
  <si>
    <t>מק"מ 917</t>
  </si>
  <si>
    <t>ממשל שקלית 0120</t>
  </si>
  <si>
    <t>ממשל שקלית 0122</t>
  </si>
  <si>
    <t>ממשל שקלית 0142</t>
  </si>
  <si>
    <t>ממשל שקלית 0323</t>
  </si>
  <si>
    <t>ממשל שקלית 0327</t>
  </si>
  <si>
    <t>ממשל שקלית 0421</t>
  </si>
  <si>
    <t>ממשל שקלית 0519</t>
  </si>
  <si>
    <t>ממשל שקלית 1018</t>
  </si>
  <si>
    <t>ממשלתי שקלי 0118</t>
  </si>
  <si>
    <t>ממשלתי שקלי 0324</t>
  </si>
  <si>
    <t>ממשלתי שקלי 0347</t>
  </si>
  <si>
    <t>ממשלתי שקלי 0825</t>
  </si>
  <si>
    <t>ממשלתי שקלי 1017</t>
  </si>
  <si>
    <t>ממשלתי שקלי 1026</t>
  </si>
  <si>
    <t>ממשק 0219 6%</t>
  </si>
  <si>
    <t>ממשל משתנה 1121</t>
  </si>
  <si>
    <t>ממשלתי ריבית משתנה</t>
  </si>
  <si>
    <t>ממשלתי ריבית משתנה 0</t>
  </si>
  <si>
    <t>סה"כ ממשלתי צמוד מט"ח</t>
  </si>
  <si>
    <t>סה"כ ממשלתי חו"ל</t>
  </si>
  <si>
    <t>סה"כ אג"ח של ממשלת ישראל שהונפקו בחו"ל</t>
  </si>
  <si>
    <t>KFW 0 09/25/17</t>
  </si>
  <si>
    <t>XS0268300281</t>
  </si>
  <si>
    <t>MBONO 5 3/4 03/05/26</t>
  </si>
  <si>
    <t>MX0MGO0000Y4</t>
  </si>
  <si>
    <t>BBB+</t>
  </si>
  <si>
    <t>Fitch</t>
  </si>
  <si>
    <t>MBONO 6 1/2 06/09/22</t>
  </si>
  <si>
    <t>MX0MGO0000Q0</t>
  </si>
  <si>
    <t>BRAZIL 4 1/4 01/07/25</t>
  </si>
  <si>
    <t>US105756BV13</t>
  </si>
  <si>
    <t>BB</t>
  </si>
  <si>
    <t>Note 1 on BNTNF 10 01/01/18</t>
  </si>
  <si>
    <t>XS1061520125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</si>
  <si>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</si>
  <si>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</si>
  <si>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</si>
  <si>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</si>
  <si>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</si>
  <si>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</si>
  <si>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</si>
  <si>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</si>
  <si>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</si>
  <si>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</si>
  <si>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</si>
  <si>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</si>
  <si>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</si>
  <si>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</si>
  <si>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</si>
  <si>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</si>
  <si>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</si>
  <si>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חשמל אגח 25</t>
  </si>
  <si>
    <t>שרותים</t>
  </si>
  <si>
    <t>מידרוג</t>
  </si>
  <si>
    <t>לאומי אגח 177</t>
  </si>
  <si>
    <t>בנקים</t>
  </si>
  <si>
    <t>מז טפ הנפק   43</t>
  </si>
  <si>
    <t>מז טפ הנפק   44</t>
  </si>
  <si>
    <t>מז טפ הנפק 35</t>
  </si>
  <si>
    <t>מז טפ הנפק 36</t>
  </si>
  <si>
    <t>מז טפ הנפק 38</t>
  </si>
  <si>
    <t>מז טפ הנפק 39</t>
  </si>
  <si>
    <t>מזרחי הנפקות אג42</t>
  </si>
  <si>
    <t>פועלים הנפ אג31</t>
  </si>
  <si>
    <t>פועלים הנפ אג32</t>
  </si>
  <si>
    <t>פועלים הנפ אגח 33</t>
  </si>
  <si>
    <t>פועלים הנפ אגח 34</t>
  </si>
  <si>
    <t>בינל הנפ שה3</t>
  </si>
  <si>
    <t>AA+</t>
  </si>
  <si>
    <t>בינלאומי הנפקות אג9</t>
  </si>
  <si>
    <t>לאומי התח נד  ח</t>
  </si>
  <si>
    <t>לאומי התח נד יב</t>
  </si>
  <si>
    <t>לאומי התח נד יד</t>
  </si>
  <si>
    <t>מזהנ.ק31</t>
  </si>
  <si>
    <t>עזריאלי אג"ח ב'</t>
  </si>
  <si>
    <t>נדל"ן ובינוי</t>
  </si>
  <si>
    <t>עזריאלי אג"ח ג'</t>
  </si>
  <si>
    <t>עזריאלי אג"ח ד'</t>
  </si>
  <si>
    <t>פועלים הנ הת טו</t>
  </si>
  <si>
    <t>פועלים הנפ אג9</t>
  </si>
  <si>
    <t>פועלים הנפ הת10</t>
  </si>
  <si>
    <t>פועלים הנפ יד</t>
  </si>
  <si>
    <t>ארפורט אג3</t>
  </si>
  <si>
    <t>AA</t>
  </si>
  <si>
    <t>ארפורט אג4</t>
  </si>
  <si>
    <t>ארפורט אג5</t>
  </si>
  <si>
    <t>בזק אגח6</t>
  </si>
  <si>
    <t>תקשורת ומדיה</t>
  </si>
  <si>
    <t>בינל הנפ אג4</t>
  </si>
  <si>
    <t>בינל הנפ התח כ</t>
  </si>
  <si>
    <t>בינל הנפ שה2</t>
  </si>
  <si>
    <t>בינלאומי הנפקות הת21</t>
  </si>
  <si>
    <t>דיסקונט מנפיקים הת1</t>
  </si>
  <si>
    <t>דיסקונט מנפיקים הת2</t>
  </si>
  <si>
    <t>דיסקונט מנפיקים הת4</t>
  </si>
  <si>
    <t>דסקט.ק10 כת. הת. נד</t>
  </si>
  <si>
    <t>וילאר אג6</t>
  </si>
  <si>
    <t>ולאר.ק4</t>
  </si>
  <si>
    <t>חשמל אג27</t>
  </si>
  <si>
    <t>חיפושי נפט וגז</t>
  </si>
  <si>
    <t>כללביט אג1</t>
  </si>
  <si>
    <t>ביטוח</t>
  </si>
  <si>
    <t>לאומי שה נד 300</t>
  </si>
  <si>
    <t>לאומי שהנד 200</t>
  </si>
  <si>
    <t>פועלים שה נד1 רובד2</t>
  </si>
  <si>
    <t>שטראוס עלית אג2</t>
  </si>
  <si>
    <t>מזון</t>
  </si>
  <si>
    <t>אגוד הנפקות אג"ח ו</t>
  </si>
  <si>
    <t>AA-</t>
  </si>
  <si>
    <t>אגוד הנפקות אג"ח ט</t>
  </si>
  <si>
    <t>אדמה אג 2</t>
  </si>
  <si>
    <t>כימיה גומי ופלסטיק</t>
  </si>
  <si>
    <t>אלוני חץ אג"ח ח'</t>
  </si>
  <si>
    <t>אלוני חץ אג6</t>
  </si>
  <si>
    <t>אמות אג"ח ב'</t>
  </si>
  <si>
    <t>אמות אג"ח ג</t>
  </si>
  <si>
    <t>אמות אג1</t>
  </si>
  <si>
    <t>בראק אן וי א</t>
  </si>
  <si>
    <t>בראק אן וי ב'</t>
  </si>
  <si>
    <t>בראק אן וי ג'</t>
  </si>
  <si>
    <t>גב ים 5</t>
  </si>
  <si>
    <t>גב ים ו</t>
  </si>
  <si>
    <t>גזית גלוב אג"ח ט'</t>
  </si>
  <si>
    <t>גזית גלוב אג11</t>
  </si>
  <si>
    <t>גזית גלוב אג3</t>
  </si>
  <si>
    <t>גזית גלוב אג4</t>
  </si>
  <si>
    <t>גזית גלוב אגח י"ב</t>
  </si>
  <si>
    <t>גזית גלוב י</t>
  </si>
  <si>
    <t>דקסיה הנפקות ז'</t>
  </si>
  <si>
    <t>דקסיה ישראל אג2</t>
  </si>
  <si>
    <t>דקסיה ישראל הנפקות י'</t>
  </si>
  <si>
    <t>הראל הנפקות אג10</t>
  </si>
  <si>
    <t>הראל הנפקות אג4</t>
  </si>
  <si>
    <t>הראל הנפקות אג5</t>
  </si>
  <si>
    <t>הראל הנפקות אג6</t>
  </si>
  <si>
    <t>הראל הנפקות אג8</t>
  </si>
  <si>
    <t>הראל הנפקות אג9</t>
  </si>
  <si>
    <t>זראסאי אג1</t>
  </si>
  <si>
    <t>כללביט אג7</t>
  </si>
  <si>
    <t>כללביט אגח ג</t>
  </si>
  <si>
    <t>כללביט אגח ט</t>
  </si>
  <si>
    <t>מליסרון  אגח יג</t>
  </si>
  <si>
    <t>מליסרון  אגח16</t>
  </si>
  <si>
    <t>מליסרון אג"ח ח</t>
  </si>
  <si>
    <t>מליסרון אג"ח ט'</t>
  </si>
  <si>
    <t>מליסרון אג"ח י'</t>
  </si>
  <si>
    <t>מליסרון אג"ח יא'</t>
  </si>
  <si>
    <t>מליסרון אג"ח יד'</t>
  </si>
  <si>
    <t>מליסרון אג5</t>
  </si>
  <si>
    <t>מליסרון אג6</t>
  </si>
  <si>
    <t>מליסרון אגח ז</t>
  </si>
  <si>
    <t>מליסרון ד 4.7%</t>
  </si>
  <si>
    <t>מנורה א</t>
  </si>
  <si>
    <t>מנורה החז אגח א'</t>
  </si>
  <si>
    <t>פז נפט אג6</t>
  </si>
  <si>
    <t>פניקס אג2</t>
  </si>
  <si>
    <t>ריט 1     אגח ה</t>
  </si>
  <si>
    <t>ריט 1 אג"ח ג 3.9</t>
  </si>
  <si>
    <t>ריט1 אג1</t>
  </si>
  <si>
    <t>אגוד הנפקות הת י"ז</t>
  </si>
  <si>
    <t>A+</t>
  </si>
  <si>
    <t>אגוד הנפקות הת י"ט</t>
  </si>
  <si>
    <t>אלקטרה  4.7  אגח ג</t>
  </si>
  <si>
    <t>השקעה ואחזקות</t>
  </si>
  <si>
    <t>ביג אג ד</t>
  </si>
  <si>
    <t>ביג אגח ז'</t>
  </si>
  <si>
    <t>ביג אגח ח'</t>
  </si>
  <si>
    <t>ביג ג 4.85</t>
  </si>
  <si>
    <t>ביג.ק5</t>
  </si>
  <si>
    <t>בינלאומי  הנ כב</t>
  </si>
  <si>
    <t>גזית אג9</t>
  </si>
  <si>
    <t>דסקונט מנ שה נד 1</t>
  </si>
  <si>
    <t>דש איפקס אג3</t>
  </si>
  <si>
    <t>שירותים פיננסיים</t>
  </si>
  <si>
    <t>הוט.ק1</t>
  </si>
  <si>
    <t>ירושלים הנפקות אג ט'</t>
  </si>
  <si>
    <t>ישרס אג"ח ט"ו</t>
  </si>
  <si>
    <t>ישרס אג"ח י"ג</t>
  </si>
  <si>
    <t>מזרחי טפ שה1</t>
  </si>
  <si>
    <t>נורסטאר אג6</t>
  </si>
  <si>
    <t>נורסטאר אגח י'</t>
  </si>
  <si>
    <t>נייר חדרה ס'3 4.65%</t>
  </si>
  <si>
    <t>עץ נייר ודפוס</t>
  </si>
  <si>
    <t>נכסים ובנין אג6</t>
  </si>
  <si>
    <t>סלע נדלן אג1</t>
  </si>
  <si>
    <t>סלע נדלן אג3</t>
  </si>
  <si>
    <t>סלע נדלן אגח ב</t>
  </si>
  <si>
    <t>סלקום אג"ח 6</t>
  </si>
  <si>
    <t>סלקום אג8</t>
  </si>
  <si>
    <t>סלקום ד</t>
  </si>
  <si>
    <t>פניקס סד 1 5.4%</t>
  </si>
  <si>
    <t>פרטנר אג3</t>
  </si>
  <si>
    <t>רבוע נדלן אג ג</t>
  </si>
  <si>
    <t>רבוע נדלן אג ה</t>
  </si>
  <si>
    <t>רבוע נדלן אג4</t>
  </si>
  <si>
    <t>שופרסל אג2</t>
  </si>
  <si>
    <t>מסחר</t>
  </si>
  <si>
    <t>שופרסל ד'</t>
  </si>
  <si>
    <t>שופרסל ו'</t>
  </si>
  <si>
    <t>אגוד הנ שה נד 1</t>
  </si>
  <si>
    <t>A</t>
  </si>
  <si>
    <t>אזורים 9</t>
  </si>
  <si>
    <t>איידיאו   אגח ח</t>
  </si>
  <si>
    <t>איידיאו גרופ אג"ח ז'</t>
  </si>
  <si>
    <t>אלרוב נדלן אגח א'</t>
  </si>
  <si>
    <t>אלרוב נדלן אגח ב</t>
  </si>
  <si>
    <t>אפריקה מגורים אג2</t>
  </si>
  <si>
    <t>אשטרום נכסים אג10</t>
  </si>
  <si>
    <t>אשטרום נכסים אג7</t>
  </si>
  <si>
    <t>אשטרום קבוצה א'</t>
  </si>
  <si>
    <t>אשנכ.ק8</t>
  </si>
  <si>
    <t>גירון אגח6</t>
  </si>
  <si>
    <t>גירון פיתוח ד</t>
  </si>
  <si>
    <t>דיסקונט ש"ה סד' א' ראשוני מורכב</t>
  </si>
  <si>
    <t>דלק כב</t>
  </si>
  <si>
    <t>דלק קב אג"ח יט</t>
  </si>
  <si>
    <t>דלק קבוצה אג18</t>
  </si>
  <si>
    <t>דרבן.ק4</t>
  </si>
  <si>
    <t>חברה לישראל 7</t>
  </si>
  <si>
    <t>ישפרו אג2</t>
  </si>
  <si>
    <t>מגה אור אגח ו</t>
  </si>
  <si>
    <t>מגה אור ג</t>
  </si>
  <si>
    <t>מגה אור ד</t>
  </si>
  <si>
    <t>נכסים ובנין אג3</t>
  </si>
  <si>
    <t>נכסים ובנין אג4</t>
  </si>
  <si>
    <t>קבוצה דלק אגח 13</t>
  </si>
  <si>
    <t>קרדן רכב אג"ח ט</t>
  </si>
  <si>
    <t>שיכון ובינוי אג6</t>
  </si>
  <si>
    <t>שיכון ובינוי אג8</t>
  </si>
  <si>
    <t>שלמה החזקות אג11</t>
  </si>
  <si>
    <t>שלמה החזקות אג14</t>
  </si>
  <si>
    <t>שלמה החזקות אג16</t>
  </si>
  <si>
    <t>אגוד הנפקות הת כ'</t>
  </si>
  <si>
    <t>A-</t>
  </si>
  <si>
    <t>אדגר אג"ח ז</t>
  </si>
  <si>
    <t>אדגר אג"ח ח</t>
  </si>
  <si>
    <t>אדגר אג"ח ט'</t>
  </si>
  <si>
    <t>אזורים 8 5.5%</t>
  </si>
  <si>
    <t>אינטרנט זהב אגח ג</t>
  </si>
  <si>
    <t>אינטרנט זהבאגחד</t>
  </si>
  <si>
    <t>אלבר אג"ח י"ג</t>
  </si>
  <si>
    <t>אספן גרופ אג6</t>
  </si>
  <si>
    <t>אפריקה ישראל נכסים ז</t>
  </si>
  <si>
    <t>אפריקה נכסים אגח ה'</t>
  </si>
  <si>
    <t>אפריקה נכסים אגח ו'</t>
  </si>
  <si>
    <t>אשדר אג3</t>
  </si>
  <si>
    <t>אשדר.ק1</t>
  </si>
  <si>
    <t>דה לסר אג2</t>
  </si>
  <si>
    <t>דה לסר גרופ אגח ג</t>
  </si>
  <si>
    <t>דה לסר גרופ אגח ד</t>
  </si>
  <si>
    <t>הכשר ישוב אג 16</t>
  </si>
  <si>
    <t>הכשרת ישוב אג17</t>
  </si>
  <si>
    <t>ירושלים הנפקות נד 10</t>
  </si>
  <si>
    <t>מבני תעש אג8</t>
  </si>
  <si>
    <t>מבני תעשיה אג14</t>
  </si>
  <si>
    <t>מבני תעשיה אג17</t>
  </si>
  <si>
    <t>מבני תעשיה אג18</t>
  </si>
  <si>
    <t>מבני תעשיה ט</t>
  </si>
  <si>
    <t>מבני תעשיה יט'</t>
  </si>
  <si>
    <t>12הכשר.ק</t>
  </si>
  <si>
    <t>בזן       אגח ז</t>
  </si>
  <si>
    <t>בזן אג"ח א'</t>
  </si>
  <si>
    <t>הכשרת ישוב אג13</t>
  </si>
  <si>
    <t>ירושלים הנפ נד 11</t>
  </si>
  <si>
    <t>כלכלית ו' 5.85%</t>
  </si>
  <si>
    <t>כלכלית ירושלים אג12</t>
  </si>
  <si>
    <t>כלכלית ירושלים יד'</t>
  </si>
  <si>
    <t>מישורים אג"ח ב'</t>
  </si>
  <si>
    <t>מישורים אג4</t>
  </si>
  <si>
    <t>מישורים אגח ג'</t>
  </si>
  <si>
    <t>שלמה נדלן אג2</t>
  </si>
  <si>
    <t>שניב.ק2</t>
  </si>
  <si>
    <t>אלקטרה נדלן אג4</t>
  </si>
  <si>
    <t>BBB</t>
  </si>
  <si>
    <t>דורי קבוצה סד' ו</t>
  </si>
  <si>
    <t>דיסקונט השקעות אג8</t>
  </si>
  <si>
    <t>דיסקונט השקעות ו</t>
  </si>
  <si>
    <t>אידיבי ט</t>
  </si>
  <si>
    <t>אידיבי פיתוח אג7</t>
  </si>
  <si>
    <t>קרדן אן.וי אג1</t>
  </si>
  <si>
    <t>B</t>
  </si>
  <si>
    <t>קרדן אןוי אגח ב</t>
  </si>
  <si>
    <t>פלאזה סנטר אג"ח ב'</t>
  </si>
  <si>
    <t>CCC</t>
  </si>
  <si>
    <t>פלאזה סנטר אג1</t>
  </si>
  <si>
    <t>אפריקה אגח כז</t>
  </si>
  <si>
    <t>אפריקה השקעות 28</t>
  </si>
  <si>
    <t>אפרק.ק26</t>
  </si>
  <si>
    <t>אלביט הדמיה אג8</t>
  </si>
  <si>
    <t>אלביט הדמיה אג9</t>
  </si>
  <si>
    <t>אלעזרא ב</t>
  </si>
  <si>
    <t>גמול.ק2</t>
  </si>
  <si>
    <t>חלל תקשורת אג"ח ח'</t>
  </si>
  <si>
    <t>משביר לצרכן אג2</t>
  </si>
  <si>
    <t>סקיילקס אגח יא</t>
  </si>
  <si>
    <t>פטרוכימים אג4</t>
  </si>
  <si>
    <t>פטרוכימים ב</t>
  </si>
  <si>
    <t>צור אג"ח ז</t>
  </si>
  <si>
    <t>סה"כ אגרות חוב קונצרניות לא צמודות</t>
  </si>
  <si>
    <t>לאומי אגח 178</t>
  </si>
  <si>
    <t>מז טפ הנפק   40</t>
  </si>
  <si>
    <t>מז טפ הנפק 37</t>
  </si>
  <si>
    <t>מז טפ הנפק 41</t>
  </si>
  <si>
    <t>פועלים הנפ אג29</t>
  </si>
  <si>
    <t>פועלים הנפ אג30</t>
  </si>
  <si>
    <t>אלביט מערכות אג"ח א</t>
  </si>
  <si>
    <t>ביטחוניות</t>
  </si>
  <si>
    <t>בינל הנפ אג8</t>
  </si>
  <si>
    <t>לאומי התח נד יג</t>
  </si>
  <si>
    <t>מרכנתיל הנ אגחב</t>
  </si>
  <si>
    <t>פועלים הנ הת טז</t>
  </si>
  <si>
    <t>פועלים הנפ הת אג13</t>
  </si>
  <si>
    <t>פעלה.ק11</t>
  </si>
  <si>
    <t>רכבת ישראל אגח א'</t>
  </si>
  <si>
    <t>בזק אגח 7</t>
  </si>
  <si>
    <t>בזק אגח9</t>
  </si>
  <si>
    <t>בלל שה נד 201</t>
  </si>
  <si>
    <t>דיסקונט אגח י"א כת.הת.נד</t>
  </si>
  <si>
    <t>דיסקונט מנפיקים הת5</t>
  </si>
  <si>
    <t>דיסקונט מנפיקים הת9</t>
  </si>
  <si>
    <t>וילאר     אגח ח</t>
  </si>
  <si>
    <t>וילאר אג7</t>
  </si>
  <si>
    <t>חשמל אגח 26</t>
  </si>
  <si>
    <t>כיל       אגח ה</t>
  </si>
  <si>
    <t>לאומי שה נד 301</t>
  </si>
  <si>
    <t>מגדל הון אגח ד</t>
  </si>
  <si>
    <t>פניקס הון אג"ח ד</t>
  </si>
  <si>
    <t>שטרס.ק4</t>
  </si>
  <si>
    <t>תעשיה אווירית ג'</t>
  </si>
  <si>
    <t>תעשיה אוירית אג4</t>
  </si>
  <si>
    <t>אגוד הנפקות אג"ח ח</t>
  </si>
  <si>
    <t>אגוד הנפקות אג7</t>
  </si>
  <si>
    <t>אלוני חץ אג9</t>
  </si>
  <si>
    <t>אלוני חץ אגח י</t>
  </si>
  <si>
    <t>אמות      אגח ה</t>
  </si>
  <si>
    <t>בי קומיוניק אג2</t>
  </si>
  <si>
    <t>בי קומיוניק אג3</t>
  </si>
  <si>
    <t>גב ים אג"ח ז</t>
  </si>
  <si>
    <t>גזית גלוב אג5</t>
  </si>
  <si>
    <t>דה זראסאי אגח ג</t>
  </si>
  <si>
    <t>דקסיה ישראל הנפקות יא'</t>
  </si>
  <si>
    <t>הראל הנפ אגח יא</t>
  </si>
  <si>
    <t>הראל הנפ אגח יב</t>
  </si>
  <si>
    <t>הראל הנפקות אג יג</t>
  </si>
  <si>
    <t>וורטון    אגח א</t>
  </si>
  <si>
    <t>זראסאי אג2</t>
  </si>
  <si>
    <t>כללביט    אגח ח</t>
  </si>
  <si>
    <t>כללביט אגח ו</t>
  </si>
  <si>
    <t>כללביט אגח י</t>
  </si>
  <si>
    <t>מגדל ביט ג'</t>
  </si>
  <si>
    <t>מגדל הון אגח ה</t>
  </si>
  <si>
    <t>מויניאן אג"ח א</t>
  </si>
  <si>
    <t>מליסרון אגח טו</t>
  </si>
  <si>
    <t>מנורה החז אגח ג'</t>
  </si>
  <si>
    <t>מנורה כת הת נד ד'</t>
  </si>
  <si>
    <t>סאמיט     אגח ז</t>
  </si>
  <si>
    <t>סאמיט אג8</t>
  </si>
  <si>
    <t>פז נפט אג3</t>
  </si>
  <si>
    <t>פז נפט אג4</t>
  </si>
  <si>
    <t>פניקס הון אגח ו</t>
  </si>
  <si>
    <t>קיי.בי.אס אגח א</t>
  </si>
  <si>
    <t>קרסו מוטורס א 2.75</t>
  </si>
  <si>
    <t>אגוד הנפקות הת18</t>
  </si>
  <si>
    <t>אלקו אחזקות י"א</t>
  </si>
  <si>
    <t>אלקטרה אגח ד'</t>
  </si>
  <si>
    <t>דלתא      אגח ב</t>
  </si>
  <si>
    <t>אופנה והלבשה</t>
  </si>
  <si>
    <t>דלתא אג"ח א</t>
  </si>
  <si>
    <t>דלתא אג"ח ה</t>
  </si>
  <si>
    <t>הוט אג2</t>
  </si>
  <si>
    <t>ירושלים הנפקות אג8</t>
  </si>
  <si>
    <t>ישרוטל אג"ח א</t>
  </si>
  <si>
    <t>מלונאות ותיירות</t>
  </si>
  <si>
    <t>ישרס אג"ח י"א</t>
  </si>
  <si>
    <t>ישרס אג"ח י"ד</t>
  </si>
  <si>
    <t>לייטסטון אג1</t>
  </si>
  <si>
    <t>נייר חדרה ס'5</t>
  </si>
  <si>
    <t>נייר חדרה ס'6</t>
  </si>
  <si>
    <t>נכסים ובנין אג7</t>
  </si>
  <si>
    <t>נכסים ובנין אג9</t>
  </si>
  <si>
    <t>נמקו אג1</t>
  </si>
  <si>
    <t>סלקום אג"ח 7</t>
  </si>
  <si>
    <t>סלקום אג11</t>
  </si>
  <si>
    <t>סלקום אג9</t>
  </si>
  <si>
    <t>פורמולה אג"ח א</t>
  </si>
  <si>
    <t>שירותי מידע</t>
  </si>
  <si>
    <t>פרטנר אג4</t>
  </si>
  <si>
    <t>פרטנר אג5</t>
  </si>
  <si>
    <t>פתאל אג1</t>
  </si>
  <si>
    <t>קורנסטון אגח א</t>
  </si>
  <si>
    <t>רילייטד   אגח א</t>
  </si>
  <si>
    <t>שופרסל ה'</t>
  </si>
  <si>
    <t>שפיר הנדסה אגח א</t>
  </si>
  <si>
    <t>מתכת ומוצרי בניה</t>
  </si>
  <si>
    <t>אבגול     אגח ג</t>
  </si>
  <si>
    <t>אבגל.ק2</t>
  </si>
  <si>
    <t>אול-יר אגח ב</t>
  </si>
  <si>
    <t>אול-יר אגח ג</t>
  </si>
  <si>
    <t>אזורים 10</t>
  </si>
  <si>
    <t>אזורים אג11</t>
  </si>
  <si>
    <t>אפריקה מגורים אג3</t>
  </si>
  <si>
    <t>אקסטל לימיטד אג"ח א</t>
  </si>
  <si>
    <t>אקסטל לימיטד אג"ח ב'</t>
  </si>
  <si>
    <t>אשטרום נכסים אג9</t>
  </si>
  <si>
    <t>אשטרום קבוצה סד' ב'</t>
  </si>
  <si>
    <t>גירון פיתוח ה</t>
  </si>
  <si>
    <t>דלק קבוצה אג14</t>
  </si>
  <si>
    <t>דלק קבוצה אג15</t>
  </si>
  <si>
    <t>דלק קבוצה אג31</t>
  </si>
  <si>
    <t>דמרי אג"ח ד'</t>
  </si>
  <si>
    <t>דמרי אגח ה</t>
  </si>
  <si>
    <t>דמרי אגח ו</t>
  </si>
  <si>
    <t>חברה לישראל 10</t>
  </si>
  <si>
    <t>חברה לישראל 9</t>
  </si>
  <si>
    <t>טאואר אגח ז'</t>
  </si>
  <si>
    <t>מוליכים למחצה</t>
  </si>
  <si>
    <t>לוינשטין הנדסה אגח ג'</t>
  </si>
  <si>
    <t>לוינשטין נכסים אג1</t>
  </si>
  <si>
    <t>מגה אור אג5</t>
  </si>
  <si>
    <t>מנרב אגח א</t>
  </si>
  <si>
    <t>נאוי      אגח ב</t>
  </si>
  <si>
    <t>סטרוברי אגח א</t>
  </si>
  <si>
    <t>ספנסר אג"ח א</t>
  </si>
  <si>
    <t>קופרליין אגח א</t>
  </si>
  <si>
    <t>קופרליין אגח ב</t>
  </si>
  <si>
    <t>קרדן רכב אג8</t>
  </si>
  <si>
    <t>שיכון ובינוי אג7</t>
  </si>
  <si>
    <t>שלמה החזקות אג12</t>
  </si>
  <si>
    <t>שלמה החזקות אג15</t>
  </si>
  <si>
    <t>אלבר אג"ח י"ד</t>
  </si>
  <si>
    <t>אלבר אגח טו</t>
  </si>
  <si>
    <t>אלומיי אג"ח א</t>
  </si>
  <si>
    <t>קלינטק</t>
  </si>
  <si>
    <t>אמ.די.גי אגח א</t>
  </si>
  <si>
    <t>חשמל</t>
  </si>
  <si>
    <t>אשדר אג4</t>
  </si>
  <si>
    <t>גיאףאי אג1</t>
  </si>
  <si>
    <t>גלובל כנפיים אג1</t>
  </si>
  <si>
    <t>דה לסר גרופ אגח ה'</t>
  </si>
  <si>
    <t>דור אלון אג5</t>
  </si>
  <si>
    <t>דלשה קפיטל אג2</t>
  </si>
  <si>
    <t>הכשרת הישוב אג19</t>
  </si>
  <si>
    <t>הכשרת ישוב אג18</t>
  </si>
  <si>
    <t>כנפיים אג7</t>
  </si>
  <si>
    <t>מבני תעשיה אג15</t>
  </si>
  <si>
    <t>מבני תעשיה אג16</t>
  </si>
  <si>
    <t>קליין אגח א</t>
  </si>
  <si>
    <t>קרדן נדלן אגח ב</t>
  </si>
  <si>
    <t>אלדן תחבורה אג"ח א</t>
  </si>
  <si>
    <t>אלדן תחבורה אג"ח ב</t>
  </si>
  <si>
    <t>בזן אג"ח ד'</t>
  </si>
  <si>
    <t>בזן אג5</t>
  </si>
  <si>
    <t>הכשרת ישוב אד14</t>
  </si>
  <si>
    <t>כלכלית ירושלים אג11</t>
  </si>
  <si>
    <t>כלכלית ירושלים אג13</t>
  </si>
  <si>
    <t>צמח המרמן אג3</t>
  </si>
  <si>
    <t>צמח המרמן אג4</t>
  </si>
  <si>
    <t>דסקש ק.9</t>
  </si>
  <si>
    <t>פלסטו שק אג2</t>
  </si>
  <si>
    <t>פלסטו שק אג4</t>
  </si>
  <si>
    <t>מצלאוי אג4</t>
  </si>
  <si>
    <t>BB+</t>
  </si>
  <si>
    <t>אידיבי י</t>
  </si>
  <si>
    <t>איאסאראר אג18</t>
  </si>
  <si>
    <t>אידיבי פתוח אג13</t>
  </si>
  <si>
    <t>אלעזרא אג4</t>
  </si>
  <si>
    <t>אנגל משאבים אג8</t>
  </si>
  <si>
    <t>אנלייט אנרגיה אג2</t>
  </si>
  <si>
    <t>המשביר 365 אג4</t>
  </si>
  <si>
    <t>חלל אג6</t>
  </si>
  <si>
    <t>חלל תקש   אגח ט</t>
  </si>
  <si>
    <t>חנן מור אג5</t>
  </si>
  <si>
    <t>חנן מור אג7</t>
  </si>
  <si>
    <t>מירלנד    אגח ז</t>
  </si>
  <si>
    <t>נפטא אג"ח ז'</t>
  </si>
  <si>
    <t>נתנאל גרופ אגח ה'</t>
  </si>
  <si>
    <t>סקייליין אגח א</t>
  </si>
  <si>
    <t>פטרוכימים ג</t>
  </si>
  <si>
    <t>צור אג9</t>
  </si>
  <si>
    <t>רציו מימון אגח ב'</t>
  </si>
  <si>
    <t>סה"כ אגרות חוב קונצרניות צמודות למט"ח</t>
  </si>
  <si>
    <t>דלק קידוחים אגח א'</t>
  </si>
  <si>
    <t>חלל תקש אגח ט"ז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</si>
  <si>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</si>
  <si>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</si>
  <si>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</si>
  <si>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בלומברג</t>
  </si>
  <si>
    <t>DELEK 3.839 12/18</t>
  </si>
  <si>
    <t>IL0011321580</t>
  </si>
  <si>
    <t>Energy</t>
  </si>
  <si>
    <t>BBB-</t>
  </si>
  <si>
    <t>DELEK 4.435 12/20</t>
  </si>
  <si>
    <t>IL0011321663</t>
  </si>
  <si>
    <t>DELEK 5.082 12/23</t>
  </si>
  <si>
    <t>IL0011321747</t>
  </si>
  <si>
    <t>DELEK 5.412 12/25</t>
  </si>
  <si>
    <t>IL0011321820</t>
  </si>
  <si>
    <t>כיל אג"ח דולר 4.5%</t>
  </si>
  <si>
    <t>IL0028102734</t>
  </si>
  <si>
    <t>Materials</t>
  </si>
  <si>
    <t>סה"כ אגרות חוב קונצרניות חברות זרות בחו"ל</t>
  </si>
  <si>
    <t>INTEL 6.3 11/24</t>
  </si>
  <si>
    <t>US45950VEM46</t>
  </si>
  <si>
    <t>LSE</t>
  </si>
  <si>
    <t>Diversified Financials</t>
  </si>
  <si>
    <t>ALVGR 5.5 11/49</t>
  </si>
  <si>
    <t>XS0857872500</t>
  </si>
  <si>
    <t>Insurance</t>
  </si>
  <si>
    <t>Moody's</t>
  </si>
  <si>
    <t>AGSBB 6.7 03/49</t>
  </si>
  <si>
    <t>BE6251340780</t>
  </si>
  <si>
    <t>FWB</t>
  </si>
  <si>
    <t>AQUAI 6.3 09/24</t>
  </si>
  <si>
    <t>XS0901578681</t>
  </si>
  <si>
    <t>ASBBNK 6.65 6/2</t>
  </si>
  <si>
    <t>NZABBDG001C4</t>
  </si>
  <si>
    <t>Banks</t>
  </si>
  <si>
    <t>AXASA 5 1/2 07/29/49</t>
  </si>
  <si>
    <t>XS0876682666</t>
  </si>
  <si>
    <t>MS 11 1/2 10/22/20</t>
  </si>
  <si>
    <t>US61747WAA71</t>
  </si>
  <si>
    <t>MS 5 09/30/21</t>
  </si>
  <si>
    <t>XS1115524016</t>
  </si>
  <si>
    <t>SRENVX 5.625 08/15/52</t>
  </si>
  <si>
    <t>XS1423777215</t>
  </si>
  <si>
    <t>ISE</t>
  </si>
  <si>
    <t>UBS 4 4.7 05/23</t>
  </si>
  <si>
    <t>CH0214139930</t>
  </si>
  <si>
    <t>SIX</t>
  </si>
  <si>
    <t>ACAFP 8.125 09/19/33</t>
  </si>
  <si>
    <t>USF22797QT87</t>
  </si>
  <si>
    <t>EURONEXT</t>
  </si>
  <si>
    <t>INTNED 5.8 09/23</t>
  </si>
  <si>
    <t>USN45780CT38</t>
  </si>
  <si>
    <t>NDASS 5 1/2 09/29/49</t>
  </si>
  <si>
    <t>US65557DAM39</t>
  </si>
  <si>
    <t>NWIDE 4 09/14/26</t>
  </si>
  <si>
    <t>US63859XAD93</t>
  </si>
  <si>
    <t>NYKRE 4 06/03/36</t>
  </si>
  <si>
    <t>XS1073143932</t>
  </si>
  <si>
    <t>SWEDA 5 1/2 12/29/49</t>
  </si>
  <si>
    <t>XS1190655776</t>
  </si>
  <si>
    <t>ALFAA 5 1/4 03/25/24</t>
  </si>
  <si>
    <t>USP0156PAB50</t>
  </si>
  <si>
    <t>Capital Goods</t>
  </si>
  <si>
    <t>BHARTI 5.35 05/20/24</t>
  </si>
  <si>
    <t>USN1384FAB15</t>
  </si>
  <si>
    <t>SGX</t>
  </si>
  <si>
    <t>Telecommunication Services</t>
  </si>
  <si>
    <t>C 4.6 03/09/202</t>
  </si>
  <si>
    <t>US172967KJ96</t>
  </si>
  <si>
    <t>NYSE</t>
  </si>
  <si>
    <t>CENSUD 4 7/8 01/20/23</t>
  </si>
  <si>
    <t>USP2205JAH34</t>
  </si>
  <si>
    <t>Food &amp; Staples Retailing</t>
  </si>
  <si>
    <t>CNALN 5 1/4 04/10/75</t>
  </si>
  <si>
    <t>XS1216019585</t>
  </si>
  <si>
    <t>Utilities</t>
  </si>
  <si>
    <t>CREDIT AGRICOLE</t>
  </si>
  <si>
    <t>FR0012444750</t>
  </si>
  <si>
    <t>DELL 6.02 6/26</t>
  </si>
  <si>
    <t>USU2526DAD13</t>
  </si>
  <si>
    <t>ECOPET 5.375 06/26/26</t>
  </si>
  <si>
    <t>US279158AL39</t>
  </si>
  <si>
    <t>GS 4.25 10/25</t>
  </si>
  <si>
    <t>US38141GVR28</t>
  </si>
  <si>
    <t>HSBC 5 1/4 12/29/49</t>
  </si>
  <si>
    <t>XS1111123987</t>
  </si>
  <si>
    <t>HSBC 6 3/8 12/29/49</t>
  </si>
  <si>
    <t>US404280AS86</t>
  </si>
  <si>
    <t>LEAR 4.75 1/23</t>
  </si>
  <si>
    <t>US521865AU94</t>
  </si>
  <si>
    <t>Automobiles &amp; Components</t>
  </si>
  <si>
    <t>MOTOR 3.5 03/23</t>
  </si>
  <si>
    <t>US620076BC25</t>
  </si>
  <si>
    <t>Technology Hardware &amp; Equipment</t>
  </si>
  <si>
    <t>NBL 5 5/8 05/01/21</t>
  </si>
  <si>
    <t>US655044AK13</t>
  </si>
  <si>
    <t>NNGRNV 4 5/8 04/08/44</t>
  </si>
  <si>
    <t>XS1054522922</t>
  </si>
  <si>
    <t>ORAFP 5 29/10/2049</t>
  </si>
  <si>
    <t>XS1115498260</t>
  </si>
  <si>
    <t>ORAFP 5 7/8 02/28/49</t>
  </si>
  <si>
    <t>XS1028597315</t>
  </si>
  <si>
    <t>ORAFP 5.25 12/29/49</t>
  </si>
  <si>
    <t>XS1028599287</t>
  </si>
  <si>
    <t>RABOB 5.5 02/15</t>
  </si>
  <si>
    <t>XS1171914515</t>
  </si>
  <si>
    <t>SEB 5.625</t>
  </si>
  <si>
    <t>XS1584880352</t>
  </si>
  <si>
    <t>STANLN 5.2 01/26/24</t>
  </si>
  <si>
    <t>XS0969864916</t>
  </si>
  <si>
    <t>VIACOM 3.875 4</t>
  </si>
  <si>
    <t>US92553PAX06</t>
  </si>
  <si>
    <t>Media</t>
  </si>
  <si>
    <t>VW 3 3/4 03/29/49</t>
  </si>
  <si>
    <t>XS1048428012</t>
  </si>
  <si>
    <t>Food, Beverage &amp; Tobacco</t>
  </si>
  <si>
    <t>m4.8 06/25</t>
  </si>
  <si>
    <t>US55608YAB11</t>
  </si>
  <si>
    <t>ACAFP 6 5/8 09/29/49</t>
  </si>
  <si>
    <t>USF22797YK86</t>
  </si>
  <si>
    <t>ACAFP 8.125 12/</t>
  </si>
  <si>
    <t>USF2R125CD54</t>
  </si>
  <si>
    <t>ALATPF 3.75 12/29/49</t>
  </si>
  <si>
    <t>XS1508392625</t>
  </si>
  <si>
    <t>BNP 6.75% 12/29/49</t>
  </si>
  <si>
    <t>USF1R15XK698</t>
  </si>
  <si>
    <t>BRASKM 6.45 02/03/24</t>
  </si>
  <si>
    <t>US10553YAF25</t>
  </si>
  <si>
    <t>BRASKM 7 3/8 10/29/49</t>
  </si>
  <si>
    <t>USG1315RAC54</t>
  </si>
  <si>
    <t>BRFSBZ 4.75 05/22/24</t>
  </si>
  <si>
    <t>USP1905CAE05</t>
  </si>
  <si>
    <t>CREDI 7.3 10/49</t>
  </si>
  <si>
    <t>FR0010533554</t>
  </si>
  <si>
    <t>EMBRBZ 5.696 09/16/23</t>
  </si>
  <si>
    <t>USG30376AB69</t>
  </si>
  <si>
    <t>GAP 5 5.9 04/21</t>
  </si>
  <si>
    <t>US364760AK48</t>
  </si>
  <si>
    <t>Retailing</t>
  </si>
  <si>
    <t>GYCGR 3 3/4 12/29/49</t>
  </si>
  <si>
    <t>XS1191320297</t>
  </si>
  <si>
    <t>ING GROEP NV</t>
  </si>
  <si>
    <t>XS1497755360</t>
  </si>
  <si>
    <t>ISCTR 5 06/25/21</t>
  </si>
  <si>
    <t>XS1079527211</t>
  </si>
  <si>
    <t>ISCTR 5.375 10/06/21</t>
  </si>
  <si>
    <t>XS1390320981</t>
  </si>
  <si>
    <t>LUKOI 6.1 11/20</t>
  </si>
  <si>
    <t>XS0554659671</t>
  </si>
  <si>
    <t>NWIDE 6 7/8 29/12/2049</t>
  </si>
  <si>
    <t>XS1043181269</t>
  </si>
  <si>
    <t>SESGFP 4.625 12</t>
  </si>
  <si>
    <t>XS1405777746</t>
  </si>
  <si>
    <t>SESGFP 5 5/8 29</t>
  </si>
  <si>
    <t>XS1405765659</t>
  </si>
  <si>
    <t>SIBNE 6.0 11/23</t>
  </si>
  <si>
    <t>XS0997544860</t>
  </si>
  <si>
    <t>TNEMAK 5.5 02/28/23</t>
  </si>
  <si>
    <t>USP9084BAD03</t>
  </si>
  <si>
    <t>TWC 8.375 3/23</t>
  </si>
  <si>
    <t>US88731EAF79</t>
  </si>
  <si>
    <t>BBVASM 6 3/4 12/29/49</t>
  </si>
  <si>
    <t>XS1190663952</t>
  </si>
  <si>
    <t>BCP 9.75 11/69</t>
  </si>
  <si>
    <t>USP09646AB92</t>
  </si>
  <si>
    <t>BRMLBZ 8.5 01/29/49</t>
  </si>
  <si>
    <t>USG1593PAB43</t>
  </si>
  <si>
    <t>DB 4.296 05/24/28</t>
  </si>
  <si>
    <t>US251525AM33</t>
  </si>
  <si>
    <t>ELEC  5.2 01/49</t>
  </si>
  <si>
    <t>USF2893TAF33</t>
  </si>
  <si>
    <t>GME 5.5 10/1/19</t>
  </si>
  <si>
    <t>US36467WAA71</t>
  </si>
  <si>
    <t>IGT 6 1/4 02/15/22</t>
  </si>
  <si>
    <t>US460599AB91</t>
  </si>
  <si>
    <t>Consumer Services</t>
  </si>
  <si>
    <t>KBCBB 5.625 29/03/2049</t>
  </si>
  <si>
    <t>BE0002463389</t>
  </si>
  <si>
    <t>LEVI 5 05/01/25</t>
  </si>
  <si>
    <t>US52736RBG65</t>
  </si>
  <si>
    <t>MQGAU 03/27 6.1</t>
  </si>
  <si>
    <t>US55608YAC93</t>
  </si>
  <si>
    <t>RWE 7 03/29/49</t>
  </si>
  <si>
    <t>XS0652913988</t>
  </si>
  <si>
    <t>SOCGEN 7.375 12/29/49</t>
  </si>
  <si>
    <t>USF43628C734</t>
  </si>
  <si>
    <t>SOCIE 6.0 12/49</t>
  </si>
  <si>
    <t>USF8586CXG25</t>
  </si>
  <si>
    <t>SOLBBB 5.425 11/29/49</t>
  </si>
  <si>
    <t>XS0992293901</t>
  </si>
  <si>
    <t>TDCDC 3.5 02.26.15</t>
  </si>
  <si>
    <t>XS1195581159</t>
  </si>
  <si>
    <t>TELEFO 5 3/49</t>
  </si>
  <si>
    <t>XS1050460739</t>
  </si>
  <si>
    <t>VIA 6.25 28/02/2057</t>
  </si>
  <si>
    <t>US92553PBC59</t>
  </si>
  <si>
    <t>CEMEX 6 4/1/24</t>
  </si>
  <si>
    <t>USU12763AD75</t>
  </si>
  <si>
    <t>BB-</t>
  </si>
  <si>
    <t>CREDIT SUISSE CV OPEN</t>
  </si>
  <si>
    <t>CH0352765157</t>
  </si>
  <si>
    <t>CTL 6.45 06/15/21</t>
  </si>
  <si>
    <t>US156700AR77</t>
  </si>
  <si>
    <t>EOFP 3.625 6/23</t>
  </si>
  <si>
    <t>XS1384278203</t>
  </si>
  <si>
    <t>GT 5 1/8 11/15/23</t>
  </si>
  <si>
    <t>US382550BE09</t>
  </si>
  <si>
    <t>HILTON 4.25% 1/</t>
  </si>
  <si>
    <t>US432833AA97</t>
  </si>
  <si>
    <t>HTHROW 5 3/4 03/03/25</t>
  </si>
  <si>
    <t>XS1120937617</t>
  </si>
  <si>
    <t>INKENE 8.375 04/04/21</t>
  </si>
  <si>
    <t>USG4808VAA82</t>
  </si>
  <si>
    <t>SIRI 6% 07/24</t>
  </si>
  <si>
    <t>US82967NAS71</t>
  </si>
  <si>
    <t>STANLN 6 1/2 12/29/49</t>
  </si>
  <si>
    <t>USG84228CE61</t>
  </si>
  <si>
    <t>HKSE</t>
  </si>
  <si>
    <t>THC 4.75 06/01/20</t>
  </si>
  <si>
    <t>US88033GBU31</t>
  </si>
  <si>
    <t>Health Care Equipment &amp; Services</t>
  </si>
  <si>
    <t>THC 6 10/01/20</t>
  </si>
  <si>
    <t>US87243QAB23</t>
  </si>
  <si>
    <t>BACR 6 5/8 06/29/49</t>
  </si>
  <si>
    <t>US06738EAB11</t>
  </si>
  <si>
    <t>B+</t>
  </si>
  <si>
    <t>CVI 6.5 11/01/22</t>
  </si>
  <si>
    <t>US126634AC86</t>
  </si>
  <si>
    <t>RIG 6 03/15/18</t>
  </si>
  <si>
    <t>US893830AS85</t>
  </si>
  <si>
    <t>VRNT 1 1/2 06/01/21</t>
  </si>
  <si>
    <t>US92343XAA81</t>
  </si>
  <si>
    <t>Software &amp; Services</t>
  </si>
  <si>
    <t>DF 6.5 03/15/23</t>
  </si>
  <si>
    <t>US242370AD62</t>
  </si>
  <si>
    <t>MCGRND 7.375 12/15/23</t>
  </si>
  <si>
    <t>US398545AA16</t>
  </si>
  <si>
    <t>PETRO 5.3 01/21</t>
  </si>
  <si>
    <t>US71645WAR25</t>
  </si>
  <si>
    <t>RBS 7.5 12/29/49</t>
  </si>
  <si>
    <t>US780099CJ48</t>
  </si>
  <si>
    <t>RRD 7 7/8 03/15/21</t>
  </si>
  <si>
    <t>US74978DAA28</t>
  </si>
  <si>
    <t>Commercial&amp;Professional Services</t>
  </si>
  <si>
    <t>ENDP 6 07/15/23</t>
  </si>
  <si>
    <t>US29273EAC21</t>
  </si>
  <si>
    <t>B-</t>
  </si>
  <si>
    <t>RAX 8.625 11/24</t>
  </si>
  <si>
    <t>US45332JAA07</t>
  </si>
  <si>
    <t>MKTLN 2 03/31/20</t>
  </si>
  <si>
    <t>XS1209164919</t>
  </si>
  <si>
    <t>Real Estate</t>
  </si>
  <si>
    <t>4. מניות</t>
  </si>
  <si>
    <t>סה"כ מניות</t>
  </si>
  <si>
    <t>סה"כ מניות בישראל</t>
  </si>
  <si>
    <t>סה"כ מניות תל אביב 35</t>
  </si>
  <si>
    <t>בינלאומי 5</t>
  </si>
  <si>
    <t>דיסקונט</t>
  </si>
  <si>
    <t>חייבים אוצר ההתישבות- חדש</t>
  </si>
  <si>
    <t>לאומי</t>
  </si>
  <si>
    <t>מזרחי</t>
  </si>
  <si>
    <t>פועלים</t>
  </si>
  <si>
    <t>הראל</t>
  </si>
  <si>
    <t>אירפורט סיטי</t>
  </si>
  <si>
    <t>אלוני חץ</t>
  </si>
  <si>
    <t>אמות</t>
  </si>
  <si>
    <t>ביג</t>
  </si>
  <si>
    <t>גזית גלוב</t>
  </si>
  <si>
    <t>מליסרון</t>
  </si>
  <si>
    <t>עזריאלי</t>
  </si>
  <si>
    <t>סודהסטרים</t>
  </si>
  <si>
    <t>פרוטרום</t>
  </si>
  <si>
    <t>שטראוס עלית</t>
  </si>
  <si>
    <t>כיל</t>
  </si>
  <si>
    <t>חברה לישראל</t>
  </si>
  <si>
    <t>קבוצת דלק</t>
  </si>
  <si>
    <t>דלק קדוחים</t>
  </si>
  <si>
    <t>ישראמקו</t>
  </si>
  <si>
    <t>בזק</t>
  </si>
  <si>
    <t>סלקום</t>
  </si>
  <si>
    <t>פרטנר</t>
  </si>
  <si>
    <t>בזן</t>
  </si>
  <si>
    <t>פז נפט</t>
  </si>
  <si>
    <t>נייס</t>
  </si>
  <si>
    <t>תוכנה ואינטרנט</t>
  </si>
  <si>
    <t>טאואר</t>
  </si>
  <si>
    <t>אופקו</t>
  </si>
  <si>
    <t>השקעות במדעי החיים</t>
  </si>
  <si>
    <t>אלביט מערכות</t>
  </si>
  <si>
    <t>אורמת טכנו</t>
  </si>
  <si>
    <t>טבע</t>
  </si>
  <si>
    <t>פארמה</t>
  </si>
  <si>
    <t>מיילן</t>
  </si>
  <si>
    <t>פריגו</t>
  </si>
  <si>
    <t>סה"כ מניות תל אביב 90</t>
  </si>
  <si>
    <t>אגוד</t>
  </si>
  <si>
    <t>אוצר השלטון</t>
  </si>
  <si>
    <t>פיבי</t>
  </si>
  <si>
    <t>איידיאיי ביטוח</t>
  </si>
  <si>
    <t>כלל עסקי ביטוח</t>
  </si>
  <si>
    <t>מגדל ביטוח</t>
  </si>
  <si>
    <t>מנורה</t>
  </si>
  <si>
    <t>אלקטרה צריכה</t>
  </si>
  <si>
    <t>דלק רכב</t>
  </si>
  <si>
    <t>קריסטל</t>
  </si>
  <si>
    <t>שופרסל</t>
  </si>
  <si>
    <t>אל על</t>
  </si>
  <si>
    <t>דנאל כא</t>
  </si>
  <si>
    <t>אזורים</t>
  </si>
  <si>
    <t>איידיאו גרופ</t>
  </si>
  <si>
    <t>אלרוב נדלן ומלונאות</t>
  </si>
  <si>
    <t>אפריקה מגורים</t>
  </si>
  <si>
    <t>אפריקה נכסים</t>
  </si>
  <si>
    <t>אשטרום נכסים</t>
  </si>
  <si>
    <t>אשטרום קבוצה מניה</t>
  </si>
  <si>
    <t>בראק אן וי</t>
  </si>
  <si>
    <t>גב ים 1</t>
  </si>
  <si>
    <t>ישרס</t>
  </si>
  <si>
    <t>כלכלית</t>
  </si>
  <si>
    <t>מבני תעשיה</t>
  </si>
  <si>
    <t>מגדלי הים התיכון</t>
  </si>
  <si>
    <t>מגה אור</t>
  </si>
  <si>
    <t>נורסטאר החזקות</t>
  </si>
  <si>
    <t>נכסים בנין</t>
  </si>
  <si>
    <t>סאמיט</t>
  </si>
  <si>
    <t>רבוע נדלן</t>
  </si>
  <si>
    <t>ריט1</t>
  </si>
  <si>
    <t>שיכון ובינוי</t>
  </si>
  <si>
    <t>נטו</t>
  </si>
  <si>
    <t>קרור 1</t>
  </si>
  <si>
    <t>דלתא גליל</t>
  </si>
  <si>
    <t>פוקס</t>
  </si>
  <si>
    <t>אינרום</t>
  </si>
  <si>
    <t>המלט</t>
  </si>
  <si>
    <t>שפיר הנדסה</t>
  </si>
  <si>
    <t>פלסאון תעשיות</t>
  </si>
  <si>
    <t>פלרם</t>
  </si>
  <si>
    <t>אבגול</t>
  </si>
  <si>
    <t>שלאג</t>
  </si>
  <si>
    <t>אלקו החזקות</t>
  </si>
  <si>
    <t>אלקטרה</t>
  </si>
  <si>
    <t>אקויטל</t>
  </si>
  <si>
    <t>ביטוח ישיר</t>
  </si>
  <si>
    <t>יואל</t>
  </si>
  <si>
    <t>מבטח שמיר</t>
  </si>
  <si>
    <t>קנון</t>
  </si>
  <si>
    <t>נפטא</t>
  </si>
  <si>
    <t>רציו יהש</t>
  </si>
  <si>
    <t>דש איפקס</t>
  </si>
  <si>
    <t>נאוי</t>
  </si>
  <si>
    <t>אינטרנט זהב</t>
  </si>
  <si>
    <t>בי קומיוניקיישנס</t>
  </si>
  <si>
    <t>ת. פרטנר</t>
  </si>
  <si>
    <t>דור אלון</t>
  </si>
  <si>
    <t>לייבפרסון</t>
  </si>
  <si>
    <t>מגיק</t>
  </si>
  <si>
    <t>ספיאנס</t>
  </si>
  <si>
    <t>נובה</t>
  </si>
  <si>
    <t>קומפיוגן</t>
  </si>
  <si>
    <t>ביוטכנולוגיה</t>
  </si>
  <si>
    <t>קמהדע</t>
  </si>
  <si>
    <t>רדהיל ביופארמה</t>
  </si>
  <si>
    <t>חילן טק</t>
  </si>
  <si>
    <t>מטריקס</t>
  </si>
  <si>
    <t>פורמולה</t>
  </si>
  <si>
    <t>תים</t>
  </si>
  <si>
    <t>גילת</t>
  </si>
  <si>
    <t>ציוד תקשורת</t>
  </si>
  <si>
    <t>אנרגיקס</t>
  </si>
  <si>
    <t>סה"כ מניות מניות היתר</t>
  </si>
  <si>
    <t>בנק ירושלים</t>
  </si>
  <si>
    <t>איילון</t>
  </si>
  <si>
    <t>אילקס מדיקל</t>
  </si>
  <si>
    <t>ברימאג</t>
  </si>
  <si>
    <t>חממה</t>
  </si>
  <si>
    <t>טיב טעם</t>
  </si>
  <si>
    <t>מדטכניקה</t>
  </si>
  <si>
    <t>מנדלסון תשתיות</t>
  </si>
  <si>
    <t>משביר</t>
  </si>
  <si>
    <t>כנפיים</t>
  </si>
  <si>
    <t>שגריר</t>
  </si>
  <si>
    <t>אאורה</t>
  </si>
  <si>
    <t>אדגר</t>
  </si>
  <si>
    <t>אלקטרה נדלן</t>
  </si>
  <si>
    <t>אשדר</t>
  </si>
  <si>
    <t>הכשרה הישוב</t>
  </si>
  <si>
    <t>ויתניה</t>
  </si>
  <si>
    <t>מגוריט</t>
  </si>
  <si>
    <t>מירלנד</t>
  </si>
  <si>
    <t>מנרב</t>
  </si>
  <si>
    <t>מנרב פרויקטים</t>
  </si>
  <si>
    <t>צמח המרמן</t>
  </si>
  <si>
    <t>קרדן נדלן</t>
  </si>
  <si>
    <t>תפנד</t>
  </si>
  <si>
    <t>גן שמואל</t>
  </si>
  <si>
    <t>קסטרו</t>
  </si>
  <si>
    <t>ברנד</t>
  </si>
  <si>
    <t>תדיר גן</t>
  </si>
  <si>
    <t>אראסאל</t>
  </si>
  <si>
    <t>אלקטרוניקה ואופטיקה</t>
  </si>
  <si>
    <t>פריורטק</t>
  </si>
  <si>
    <t>ברם</t>
  </si>
  <si>
    <t>כפרית</t>
  </si>
  <si>
    <t>על בד</t>
  </si>
  <si>
    <t>אורד</t>
  </si>
  <si>
    <t>אינספייר</t>
  </si>
  <si>
    <t>גאון</t>
  </si>
  <si>
    <t>ערד</t>
  </si>
  <si>
    <t>קרדן יזמות</t>
  </si>
  <si>
    <t>קרדן ישראל</t>
  </si>
  <si>
    <t>קרדן נ.ו</t>
  </si>
  <si>
    <t>אלון גז</t>
  </si>
  <si>
    <t>כהן פתוח</t>
  </si>
  <si>
    <t>אנליסט</t>
  </si>
  <si>
    <t>חלל</t>
  </si>
  <si>
    <t>סאטקום מערכות</t>
  </si>
  <si>
    <t>פרטנר בכספת U בנק</t>
  </si>
  <si>
    <t>קו מנחה</t>
  </si>
  <si>
    <t>אפליסוניקס</t>
  </si>
  <si>
    <t>סאלו</t>
  </si>
  <si>
    <t>פייטון</t>
  </si>
  <si>
    <t>תאת טכנולוגיות</t>
  </si>
  <si>
    <t>אלוט תקשורת</t>
  </si>
  <si>
    <t>בבילון</t>
  </si>
  <si>
    <t>מטומי</t>
  </si>
  <si>
    <t>אבוג'ן</t>
  </si>
  <si>
    <t>ביול</t>
  </si>
  <si>
    <t>איתמר</t>
  </si>
  <si>
    <t>מכשור רפואי</t>
  </si>
  <si>
    <t>מדיקל ישראל</t>
  </si>
  <si>
    <t>אלרון</t>
  </si>
  <si>
    <t>ביולייט</t>
  </si>
  <si>
    <t>די.אן.איי ביומד</t>
  </si>
  <si>
    <t>טלדור</t>
  </si>
  <si>
    <t>אורביט</t>
  </si>
  <si>
    <t>מקרנט</t>
  </si>
  <si>
    <t>פוינטר</t>
  </si>
  <si>
    <t>סהר אינווסט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</si>
  <si>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</si>
  <si>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</si>
  <si>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</si>
  <si>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</si>
  <si>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ALSC3 BZ</t>
  </si>
  <si>
    <t>BRALSCACNOR0</t>
  </si>
  <si>
    <t>CRES IM</t>
  </si>
  <si>
    <t>IT0005136681</t>
  </si>
  <si>
    <t>IGD IM</t>
  </si>
  <si>
    <t>IT0003745889</t>
  </si>
  <si>
    <t>BP US</t>
  </si>
  <si>
    <t>US0556221044</t>
  </si>
  <si>
    <t>NASDAQ</t>
  </si>
  <si>
    <t>ENI IM</t>
  </si>
  <si>
    <t>IT0003132476</t>
  </si>
  <si>
    <t>HAL US</t>
  </si>
  <si>
    <t>US4062161017</t>
  </si>
  <si>
    <t>LKOD LI</t>
  </si>
  <si>
    <t>US6778621044</t>
  </si>
  <si>
    <t>ORA US</t>
  </si>
  <si>
    <t>US6866881021</t>
  </si>
  <si>
    <t>RDSA LN</t>
  </si>
  <si>
    <t>GB00B03MLX29</t>
  </si>
  <si>
    <t>TOTAL FINA  SA-</t>
  </si>
  <si>
    <t>FR0000120271</t>
  </si>
  <si>
    <t>CAC</t>
  </si>
  <si>
    <t>ISRAEL CHEMICAL</t>
  </si>
  <si>
    <t>IL0002810146</t>
  </si>
  <si>
    <t>SODASTREAM INTE</t>
  </si>
  <si>
    <t>IL0011213001</t>
  </si>
  <si>
    <t>Consumer Durables &amp; Apparel</t>
  </si>
  <si>
    <t>ORBK US</t>
  </si>
  <si>
    <t>IL0010823388</t>
  </si>
  <si>
    <t>TSEM US</t>
  </si>
  <si>
    <t>IL0010823792</t>
  </si>
  <si>
    <t>EVOGENE LTD</t>
  </si>
  <si>
    <t>IL0011050551</t>
  </si>
  <si>
    <t>Pharmaceuticals &amp; Biotechnology</t>
  </si>
  <si>
    <t>KAMADA LTD</t>
  </si>
  <si>
    <t>IL0010941198</t>
  </si>
  <si>
    <t>PERRIGO CO PLC</t>
  </si>
  <si>
    <t>IE00BGH1M568</t>
  </si>
  <si>
    <t>ALLOT COMMUNICA</t>
  </si>
  <si>
    <t>IL0010996549</t>
  </si>
  <si>
    <t>AROUNDTOWN PROP</t>
  </si>
  <si>
    <t>CY0105562116</t>
  </si>
  <si>
    <t>ATRS AV</t>
  </si>
  <si>
    <t>JE00B3DCF752</t>
  </si>
  <si>
    <t>NICE US</t>
  </si>
  <si>
    <t>US6536561086</t>
  </si>
  <si>
    <t>RDWR US</t>
  </si>
  <si>
    <t>IL0010834765</t>
  </si>
  <si>
    <t>SIMIGON LTD-CDI</t>
  </si>
  <si>
    <t>IL0010991185</t>
  </si>
  <si>
    <t>GILT US</t>
  </si>
  <si>
    <t>IL0010825102</t>
  </si>
  <si>
    <t>MELLANOX TECHNO</t>
  </si>
  <si>
    <t>IL0011017329</t>
  </si>
  <si>
    <t>Semiconductors &amp; Semiconductor Equipment</t>
  </si>
  <si>
    <t>ARCH COAL INC -</t>
  </si>
  <si>
    <t>US0393804077</t>
  </si>
  <si>
    <t>BHP US</t>
  </si>
  <si>
    <t>US0886061086</t>
  </si>
  <si>
    <t>MON US</t>
  </si>
  <si>
    <t>US61166W1018</t>
  </si>
  <si>
    <t>MOS US</t>
  </si>
  <si>
    <t>US61945C1036</t>
  </si>
  <si>
    <t>AM FP</t>
  </si>
  <si>
    <t>FR0000121725</t>
  </si>
  <si>
    <t>BRSN LN</t>
  </si>
  <si>
    <t>GB00B0F99717</t>
  </si>
  <si>
    <t>BUREAU VERITAS</t>
  </si>
  <si>
    <t>FR0006174348</t>
  </si>
  <si>
    <t>ELIS FP</t>
  </si>
  <si>
    <t>FR0012435121</t>
  </si>
  <si>
    <t>FDX  US</t>
  </si>
  <si>
    <t>US31428X1063</t>
  </si>
  <si>
    <t>HON US</t>
  </si>
  <si>
    <t>US4385161066</t>
  </si>
  <si>
    <t>HTZ US</t>
  </si>
  <si>
    <t>US42806J1060</t>
  </si>
  <si>
    <t>JBLU US</t>
  </si>
  <si>
    <t>US4771431016</t>
  </si>
  <si>
    <t>RADA US - RES</t>
  </si>
  <si>
    <t>IL0010826506</t>
  </si>
  <si>
    <t>STNG US</t>
  </si>
  <si>
    <t>MHY7542C1066</t>
  </si>
  <si>
    <t>BMW GY</t>
  </si>
  <si>
    <t>DE0005190003</t>
  </si>
  <si>
    <t>CAA US</t>
  </si>
  <si>
    <t>US1281951046</t>
  </si>
  <si>
    <t>CRI US</t>
  </si>
  <si>
    <t>US1462291097</t>
  </si>
  <si>
    <t>DIS US</t>
  </si>
  <si>
    <t>US2546871060</t>
  </si>
  <si>
    <t>PNTR US</t>
  </si>
  <si>
    <t>IL0010826274</t>
  </si>
  <si>
    <t>VIAB US</t>
  </si>
  <si>
    <t>US92553P2011</t>
  </si>
  <si>
    <t>BN FP</t>
  </si>
  <si>
    <t>FR0000120644</t>
  </si>
  <si>
    <t>CAG US</t>
  </si>
  <si>
    <t>US2058871029</t>
  </si>
  <si>
    <t>G.WILLI-FOOD INTERNATIONAL</t>
  </si>
  <si>
    <t>IL0010828585</t>
  </si>
  <si>
    <t>HAIN US</t>
  </si>
  <si>
    <t>US4052171000</t>
  </si>
  <si>
    <t>HEN3 GR</t>
  </si>
  <si>
    <t>DE0006048432</t>
  </si>
  <si>
    <t>IMB LN</t>
  </si>
  <si>
    <t>GB0004544929</t>
  </si>
  <si>
    <t>KR US</t>
  </si>
  <si>
    <t>US5010441013</t>
  </si>
  <si>
    <t>AET US</t>
  </si>
  <si>
    <t>US00817Y1082</t>
  </si>
  <si>
    <t>AGN US</t>
  </si>
  <si>
    <t>IE00BY9D5467</t>
  </si>
  <si>
    <t>ALXN US</t>
  </si>
  <si>
    <t>US0153511094</t>
  </si>
  <si>
    <t>BIIB US</t>
  </si>
  <si>
    <t>US09062X1037</t>
  </si>
  <si>
    <t>BMY US</t>
  </si>
  <si>
    <t>US1101221083</t>
  </si>
  <si>
    <t>CELG US</t>
  </si>
  <si>
    <t>US1510201049</t>
  </si>
  <si>
    <t>MDT US</t>
  </si>
  <si>
    <t>IE00BTN1Y115</t>
  </si>
  <si>
    <t>MRK US</t>
  </si>
  <si>
    <t>US58933Y1055</t>
  </si>
  <si>
    <t>MYL US</t>
  </si>
  <si>
    <t>NL0011031208</t>
  </si>
  <si>
    <t>NOVARTIS</t>
  </si>
  <si>
    <t>US66987V1098</t>
  </si>
  <si>
    <t>NOVN VX</t>
  </si>
  <si>
    <t>CH0012005267</t>
  </si>
  <si>
    <t>ROG VX</t>
  </si>
  <si>
    <t>CH0012032048</t>
  </si>
  <si>
    <t>SEATTLE GENETIC</t>
  </si>
  <si>
    <t>US8125781026</t>
  </si>
  <si>
    <t>SHPG US</t>
  </si>
  <si>
    <t>US82481R1068</t>
  </si>
  <si>
    <t>SRPT US</t>
  </si>
  <si>
    <t>US8036071004</t>
  </si>
  <si>
    <t>TEVA US</t>
  </si>
  <si>
    <t>US8816242098</t>
  </si>
  <si>
    <t>VERSATIS</t>
  </si>
  <si>
    <t>US92529L1026</t>
  </si>
  <si>
    <t>AGS BB</t>
  </si>
  <si>
    <t>BE0974264930</t>
  </si>
  <si>
    <t>ANIM IM</t>
  </si>
  <si>
    <t>IT0004998065</t>
  </si>
  <si>
    <t>APO US</t>
  </si>
  <si>
    <t>US0376123065</t>
  </si>
  <si>
    <t>ATL IM</t>
  </si>
  <si>
    <t>IT0003506190</t>
  </si>
  <si>
    <t>BAC US</t>
  </si>
  <si>
    <t>US0605051046</t>
  </si>
  <si>
    <t>BKIR ID</t>
  </si>
  <si>
    <t>IE0030606259</t>
  </si>
  <si>
    <t>BOL FP</t>
  </si>
  <si>
    <t>FR0000039299</t>
  </si>
  <si>
    <t>C US</t>
  </si>
  <si>
    <t>US1729674242</t>
  </si>
  <si>
    <t>CBK GR</t>
  </si>
  <si>
    <t>DE000CBK1001</t>
  </si>
  <si>
    <t>CG US</t>
  </si>
  <si>
    <t>US14309L1026</t>
  </si>
  <si>
    <t>COFA FP</t>
  </si>
  <si>
    <t>FR0010667147</t>
  </si>
  <si>
    <t>CSGN VX</t>
  </si>
  <si>
    <t>CH0012138530</t>
  </si>
  <si>
    <t>CWD LN</t>
  </si>
  <si>
    <t>GB00B9NWP991</t>
  </si>
  <si>
    <t>FLOW NA</t>
  </si>
  <si>
    <t>NL0011279492</t>
  </si>
  <si>
    <t>GET FP</t>
  </si>
  <si>
    <t>FR0010533075</t>
  </si>
  <si>
    <t>JPM US</t>
  </si>
  <si>
    <t>US46625H1005</t>
  </si>
  <si>
    <t>SMTG LN</t>
  </si>
  <si>
    <t>GG00BJ4FZW09</t>
  </si>
  <si>
    <t>THIRD POINT REI</t>
  </si>
  <si>
    <t>BMG8827U1009</t>
  </si>
  <si>
    <t>UCG IM</t>
  </si>
  <si>
    <t>IT0004781412</t>
  </si>
  <si>
    <t>VIRT US</t>
  </si>
  <si>
    <t>US9282541013</t>
  </si>
  <si>
    <t>888 LN</t>
  </si>
  <si>
    <t>GI000A0F6407</t>
  </si>
  <si>
    <t>CHECK POINT</t>
  </si>
  <si>
    <t>IL0010824113</t>
  </si>
  <si>
    <t>CSCO US</t>
  </si>
  <si>
    <t>US17275R1023</t>
  </si>
  <si>
    <t>EVSNF US restricted</t>
  </si>
  <si>
    <t>IL0010824527</t>
  </si>
  <si>
    <t>GOOGL US</t>
  </si>
  <si>
    <t>US38259P5089</t>
  </si>
  <si>
    <t>LPSN US</t>
  </si>
  <si>
    <t>US5381461012</t>
  </si>
  <si>
    <t>MU US</t>
  </si>
  <si>
    <t>US5951121038</t>
  </si>
  <si>
    <t>NOVA US</t>
  </si>
  <si>
    <t>IL0010845571</t>
  </si>
  <si>
    <t>ONDK US</t>
  </si>
  <si>
    <t>US6821631008</t>
  </si>
  <si>
    <t>SPNS US</t>
  </si>
  <si>
    <t>ANN7716A1513</t>
  </si>
  <si>
    <t>TCM LN</t>
  </si>
  <si>
    <t>GB00B06GM726</t>
  </si>
  <si>
    <t>VRNT US</t>
  </si>
  <si>
    <t>US92343X1000</t>
  </si>
  <si>
    <t>CEL US</t>
  </si>
  <si>
    <t>IL0011015349</t>
  </si>
  <si>
    <t>CHINA MOBILE LTD-SPON ADR</t>
  </si>
  <si>
    <t>US16941M1099</t>
  </si>
  <si>
    <t>DTE GR</t>
  </si>
  <si>
    <t>DE0005557508</t>
  </si>
  <si>
    <t>EN FP</t>
  </si>
  <si>
    <t>FR0000120503</t>
  </si>
  <si>
    <t>ETL FP</t>
  </si>
  <si>
    <t>FR0010221234</t>
  </si>
  <si>
    <t>IGLD US</t>
  </si>
  <si>
    <t>IL0010834435</t>
  </si>
  <si>
    <t>ISAT LN</t>
  </si>
  <si>
    <t>GB00B09LSH68</t>
  </si>
  <si>
    <t>ORA FP</t>
  </si>
  <si>
    <t>FR0000133308</t>
  </si>
  <si>
    <t>PTNR US</t>
  </si>
  <si>
    <t>US70211M1099</t>
  </si>
  <si>
    <t>TIT IM</t>
  </si>
  <si>
    <t>IT0003497168</t>
  </si>
  <si>
    <t>TITR IM</t>
  </si>
  <si>
    <t>IT0003497176</t>
  </si>
  <si>
    <t>VOD LN</t>
  </si>
  <si>
    <t>GB00BH4HKS39</t>
  </si>
  <si>
    <t>VOD US</t>
  </si>
  <si>
    <t>US92857W3088</t>
  </si>
  <si>
    <t>KEN US</t>
  </si>
  <si>
    <t>SG9999012629</t>
  </si>
  <si>
    <t>סה"כ מניות חברות זרות בחו"ל</t>
  </si>
  <si>
    <t>CALIFORNIA RESO</t>
  </si>
  <si>
    <t>US13057Q1076</t>
  </si>
  <si>
    <t>ENEL SPA</t>
  </si>
  <si>
    <t>IT0003128367</t>
  </si>
  <si>
    <t>LAMB WETSON</t>
  </si>
  <si>
    <t>US5132721045</t>
  </si>
  <si>
    <t>PORSCHE AUTOMOB</t>
  </si>
  <si>
    <t>DE000PAH0038</t>
  </si>
  <si>
    <t>VANGUARD TOTAL</t>
  </si>
  <si>
    <t>US9219378356</t>
  </si>
  <si>
    <t>ANADARKO PETROL</t>
  </si>
  <si>
    <t>US0325111070</t>
  </si>
  <si>
    <t>DELEK US HOLDIN</t>
  </si>
  <si>
    <t>US2466471016</t>
  </si>
  <si>
    <t>NOBLE ENERGY</t>
  </si>
  <si>
    <t>US6550441058</t>
  </si>
  <si>
    <t>PIONEER NATURAL</t>
  </si>
  <si>
    <t>US7237871071</t>
  </si>
  <si>
    <t>ROYAL DUTCH SHE</t>
  </si>
  <si>
    <t>GB00B03MM408</t>
  </si>
  <si>
    <t>POT US</t>
  </si>
  <si>
    <t>CA73755L1076</t>
  </si>
  <si>
    <t>ESLT US</t>
  </si>
  <si>
    <t>IL0010811243</t>
  </si>
  <si>
    <t>US0320157037</t>
  </si>
  <si>
    <t>Transportation</t>
  </si>
  <si>
    <t>DELTA AIR LINES</t>
  </si>
  <si>
    <t>US2473617023</t>
  </si>
  <si>
    <t>UNITED CONTINEN</t>
  </si>
  <si>
    <t>US9100471096</t>
  </si>
  <si>
    <t>GENERAL MOTORS</t>
  </si>
  <si>
    <t>US37045V1008</t>
  </si>
  <si>
    <t>MICHAEL KORS HO</t>
  </si>
  <si>
    <t>VGG607541015</t>
  </si>
  <si>
    <t>FOOT LOCKER</t>
  </si>
  <si>
    <t>US3448491049</t>
  </si>
  <si>
    <t>MACY S</t>
  </si>
  <si>
    <t>US55616P1049</t>
  </si>
  <si>
    <t>MOLSON COORS BR</t>
  </si>
  <si>
    <t>US60871R2094</t>
  </si>
  <si>
    <t>ENZYMOTEC LTD</t>
  </si>
  <si>
    <t>IL0011296188</t>
  </si>
  <si>
    <t>GILEAD SCIENCES</t>
  </si>
  <si>
    <t>US3755581036</t>
  </si>
  <si>
    <t>TEVA PFD 7%</t>
  </si>
  <si>
    <t>IL0062905489</t>
  </si>
  <si>
    <t>DISCOVER FIN</t>
  </si>
  <si>
    <t>US2547091080</t>
  </si>
  <si>
    <t>KKR &amp; CO LP</t>
  </si>
  <si>
    <t>US48248M1027</t>
  </si>
  <si>
    <t>FAIRFAX FINANCI</t>
  </si>
  <si>
    <t>CA3039011026</t>
  </si>
  <si>
    <t>AFI DEVELOPMENT</t>
  </si>
  <si>
    <t>CY0101380612</t>
  </si>
  <si>
    <t>GRAND CITY PROP</t>
  </si>
  <si>
    <t>LU0775917882</t>
  </si>
  <si>
    <t>NIEUWE STEEN IN</t>
  </si>
  <si>
    <t>TPS1V FH</t>
  </si>
  <si>
    <t>FI0009006886</t>
  </si>
  <si>
    <t>ALPHABET INC -</t>
  </si>
  <si>
    <t>US02079K1079</t>
  </si>
  <si>
    <t>EVR HOLDINGS</t>
  </si>
  <si>
    <t>GB00BD2YHN21</t>
  </si>
  <si>
    <t>FACEBOOK  INC-A</t>
  </si>
  <si>
    <t>US30303M1027</t>
  </si>
  <si>
    <t>MASTERCARD INC-</t>
  </si>
  <si>
    <t>US57636Q1040</t>
  </si>
  <si>
    <t>MGIC US</t>
  </si>
  <si>
    <t>IL0010823123</t>
  </si>
  <si>
    <t>PYPL</t>
  </si>
  <si>
    <t>US70450Y1038</t>
  </si>
  <si>
    <t>VISA INC-CLASS</t>
  </si>
  <si>
    <t>US92826C8394</t>
  </si>
  <si>
    <t>ITURAN LOCATION</t>
  </si>
  <si>
    <t>IL0010818685</t>
  </si>
  <si>
    <t>SOLAREDGE</t>
  </si>
  <si>
    <t>US83417M1045</t>
  </si>
  <si>
    <t>5. תעודות סל</t>
  </si>
  <si>
    <t>סה"כ תעודות סל</t>
  </si>
  <si>
    <t>סה"כ תעודות סל בישראל</t>
  </si>
  <si>
    <t>הראל סל 500S&amp;P</t>
  </si>
  <si>
    <t>הראל סל FTSE 250 Mid</t>
  </si>
  <si>
    <t>הראל סל דאו גונס</t>
  </si>
  <si>
    <t>הראל סל נאסדק 100</t>
  </si>
  <si>
    <t>הראל סל נאסדק 100 שק</t>
  </si>
  <si>
    <t>מיטבמ א ספ500</t>
  </si>
  <si>
    <t>פסגות סל 500S&amp;P</t>
  </si>
  <si>
    <t>פסגות סל FTSE 250 Mi</t>
  </si>
  <si>
    <t>פסגות סל MidCap MDAX</t>
  </si>
  <si>
    <t>פסגות סל מנוטרלת מטב</t>
  </si>
  <si>
    <t>פסגות סל נאסדק 100 ס</t>
  </si>
  <si>
    <t>פסגות סל נאסדק 100 ש</t>
  </si>
  <si>
    <t>פסגות סל שקלי 500 S&amp;</t>
  </si>
  <si>
    <t>תכלית בנקים אזוריים</t>
  </si>
  <si>
    <t>תכלית גרמניה MDAX</t>
  </si>
  <si>
    <t>תכלית גרמניה MidCap</t>
  </si>
  <si>
    <t>תכלית דאקס</t>
  </si>
  <si>
    <t>תכלית נאסדק 100 שקלי</t>
  </si>
  <si>
    <t>תכלית ספ500</t>
  </si>
  <si>
    <t>תכלית שקלי 500S&amp;P</t>
  </si>
  <si>
    <t>סה"כ תעודות סל שמחקות מדדים אחרים בישראל</t>
  </si>
  <si>
    <t>אינדקס תל בונד 20</t>
  </si>
  <si>
    <t>מדדים אחרים בארץ</t>
  </si>
  <si>
    <t>אינדקס מ בונד40</t>
  </si>
  <si>
    <t>הראל סל בונד תשואות</t>
  </si>
  <si>
    <t>הראל סל תל בונד 60</t>
  </si>
  <si>
    <t>הראל סל תל בונד מאגר</t>
  </si>
  <si>
    <t>הראל סל תל בונד צמוד</t>
  </si>
  <si>
    <t>הראל סל תל בונד שקלי</t>
  </si>
  <si>
    <t>הראל סל תל בונד תשוא</t>
  </si>
  <si>
    <t>הראלס יג תב40</t>
  </si>
  <si>
    <t>מבט מדד נא מקמ</t>
  </si>
  <si>
    <t>מבטמדד מח בנד40</t>
  </si>
  <si>
    <t>מבטמדד עז תבשקל</t>
  </si>
  <si>
    <t>פסג מדד סא בנשק</t>
  </si>
  <si>
    <t>פסג מדד קעח בנק</t>
  </si>
  <si>
    <t>פסגות מדד קסג תשא</t>
  </si>
  <si>
    <t>פסגות סל בונד 20</t>
  </si>
  <si>
    <t>פסגות סל תל בונד 60</t>
  </si>
  <si>
    <t>פסגות סל תל בונד תשו</t>
  </si>
  <si>
    <t>פסגות תל בונד מאגר</t>
  </si>
  <si>
    <t>סה"כ תעודות סל שמחקות מדדים אחרים בחו"ל</t>
  </si>
  <si>
    <t>קסם 30 IBOXX $ LIQUI</t>
  </si>
  <si>
    <t>מדדים אחרים בחול</t>
  </si>
  <si>
    <t>קסם היי בונד</t>
  </si>
  <si>
    <t>סה"כ תעודות סל אחר</t>
  </si>
  <si>
    <t>סה"כ תעודות סל short</t>
  </si>
  <si>
    <t>סה"כ תעודות סל בחו"ל</t>
  </si>
  <si>
    <t>AMUNDI ETF JPX</t>
  </si>
  <si>
    <t>FR0012688281</t>
  </si>
  <si>
    <t>FR0012205631</t>
  </si>
  <si>
    <t>AMUNDI ETF MSCI</t>
  </si>
  <si>
    <t>FR0010655688</t>
  </si>
  <si>
    <t>AMUNDI ETF STOX</t>
  </si>
  <si>
    <t>FR0010790980</t>
  </si>
  <si>
    <t>DB X-TRACKERS D</t>
  </si>
  <si>
    <t>LU0328475792</t>
  </si>
  <si>
    <t>ERO STOXX 50-A</t>
  </si>
  <si>
    <t>IE00B60SWX25</t>
  </si>
  <si>
    <t>FINANCIAL SELEC</t>
  </si>
  <si>
    <t>US81369Y6059</t>
  </si>
  <si>
    <t>FIRST TRUST DJ</t>
  </si>
  <si>
    <t>US33733E3027</t>
  </si>
  <si>
    <t>HEALTH CARE SEL</t>
  </si>
  <si>
    <t>US81369Y2090</t>
  </si>
  <si>
    <t>HMWD LN</t>
  </si>
  <si>
    <t>IE00B4X9L533</t>
  </si>
  <si>
    <t>I SHARES FTSE 2</t>
  </si>
  <si>
    <t>IE00B00FV128</t>
  </si>
  <si>
    <t>ISHARES DAX</t>
  </si>
  <si>
    <t>DE0005933931</t>
  </si>
  <si>
    <t>ISHARES MDAX DE</t>
  </si>
  <si>
    <t>DE0005933923</t>
  </si>
  <si>
    <t>ISHARES MDAX UC</t>
  </si>
  <si>
    <t>ISHARES PLC -FT</t>
  </si>
  <si>
    <t>IE0005042456</t>
  </si>
  <si>
    <t>ISHARES S&amp;P 100</t>
  </si>
  <si>
    <t>US4642871010</t>
  </si>
  <si>
    <t>ISHARES S&amp;P SMA</t>
  </si>
  <si>
    <t>US4642878049</t>
  </si>
  <si>
    <t>ISHARES S&amp;P TEC</t>
  </si>
  <si>
    <t>US4642875151</t>
  </si>
  <si>
    <t>ISHARS DJ US TR</t>
  </si>
  <si>
    <t>US4642871929</t>
  </si>
  <si>
    <t>JPX4 LN</t>
  </si>
  <si>
    <t>FR0012144582</t>
  </si>
  <si>
    <t>LYXOR GERMANY M</t>
  </si>
  <si>
    <t>FR0011857234</t>
  </si>
  <si>
    <t>MSCI EMERG MARK</t>
  </si>
  <si>
    <t>IE00B3DWVS88</t>
  </si>
  <si>
    <t>POWERSHARES 100</t>
  </si>
  <si>
    <t>US73935A1043</t>
  </si>
  <si>
    <t>POWERSHARES AER</t>
  </si>
  <si>
    <t>US73935X6904</t>
  </si>
  <si>
    <t>RDXS LN</t>
  </si>
  <si>
    <t>IE00B5NDLN01</t>
  </si>
  <si>
    <t>S&amp;P 500 SOURCE</t>
  </si>
  <si>
    <t>IE00B3YCGJ38</t>
  </si>
  <si>
    <t>SECTOR ENERGY</t>
  </si>
  <si>
    <t>US81369Y5069</t>
  </si>
  <si>
    <t>SPDR DJIA TRUST</t>
  </si>
  <si>
    <t>US78467X1090</t>
  </si>
  <si>
    <t>SPDR S&amp;P 600 SM</t>
  </si>
  <si>
    <t>US78464A8137</t>
  </si>
  <si>
    <t>SPDR S+P PHARMA</t>
  </si>
  <si>
    <t>US78464A7220</t>
  </si>
  <si>
    <t>SPDR TRUST</t>
  </si>
  <si>
    <t>US78462F1030</t>
  </si>
  <si>
    <t>SPY5 LN</t>
  </si>
  <si>
    <t>IE00B6YX5C33</t>
  </si>
  <si>
    <t>VANGUARD S&amp;P 50</t>
  </si>
  <si>
    <t>US9229083632</t>
  </si>
  <si>
    <t>VANGUARD TELECO</t>
  </si>
  <si>
    <t>US92204A8844</t>
  </si>
  <si>
    <t>WISDOMTREE JAPA</t>
  </si>
  <si>
    <t>US97717W8516</t>
  </si>
  <si>
    <t>סה"כ תעודות סל שמחקות מדדים אחרים</t>
  </si>
  <si>
    <t>BNDS US</t>
  </si>
  <si>
    <t>US78464A6495</t>
  </si>
  <si>
    <t>ISHARES BARCLAY</t>
  </si>
  <si>
    <t>US4642886612</t>
  </si>
  <si>
    <t>ISHARES CORE AG</t>
  </si>
  <si>
    <t>US4642872265</t>
  </si>
  <si>
    <t>ISHARES IBOXX H</t>
  </si>
  <si>
    <t>US4642885135</t>
  </si>
  <si>
    <t>ISHARES MARKIT</t>
  </si>
  <si>
    <t>IE00B4PY7Y77</t>
  </si>
  <si>
    <t>ISHARES USD COR</t>
  </si>
  <si>
    <t>IE0032895942</t>
  </si>
  <si>
    <t>PIMCO SOURCE EM</t>
  </si>
  <si>
    <t>IE00B4P11460</t>
  </si>
  <si>
    <t>SCHWAB SHORT TE</t>
  </si>
  <si>
    <t>US8085248628</t>
  </si>
  <si>
    <t>SCHZ US</t>
  </si>
  <si>
    <t>US8085248396</t>
  </si>
  <si>
    <t>SPDR BARCLAYS</t>
  </si>
  <si>
    <t>US78464A4177</t>
  </si>
  <si>
    <t>VANECK VECTORS</t>
  </si>
  <si>
    <t>US92189F4946</t>
  </si>
  <si>
    <t>VANGUARD SHORT</t>
  </si>
  <si>
    <t>US92206C1027</t>
  </si>
  <si>
    <t>6. קרנות נאמנות</t>
  </si>
  <si>
    <t>סה"כ תעודות השתתפות בקרנות נאמנות</t>
  </si>
  <si>
    <t>סה"כ קרנות נאמנות בישראל</t>
  </si>
  <si>
    <t>סה"כ תעודות השתתפות בקרנות נאמנות בישראל</t>
  </si>
  <si>
    <t>מניות</t>
  </si>
  <si>
    <t>סה"כ קרנות נאמנות בחו"ל</t>
  </si>
  <si>
    <t>סה"כ תעודות השתתפות בקרנות נאמנות בחו"ל</t>
  </si>
  <si>
    <t>AQR Emerging Equities</t>
  </si>
  <si>
    <t>LU0977235752</t>
  </si>
  <si>
    <t>ASHMORE EM Debt Local Currency ASHEMLB L</t>
  </si>
  <si>
    <t>LU0493866213</t>
  </si>
  <si>
    <t>אג"ח ממשלתי</t>
  </si>
  <si>
    <t>BARINGS GLOBAL INVESTMENT FUNDS PLC</t>
  </si>
  <si>
    <t>IE00B3M6PL25</t>
  </si>
  <si>
    <t>COLCHIS P2P INCOME FUND</t>
  </si>
  <si>
    <t>COMGEST GW</t>
  </si>
  <si>
    <t>IE00BHWQNN83</t>
  </si>
  <si>
    <t>CONSTELLATION</t>
  </si>
  <si>
    <t>KYG238261294</t>
  </si>
  <si>
    <t>CS NOVA LUX GLB</t>
  </si>
  <si>
    <t>LU0635707705</t>
  </si>
  <si>
    <t>אג"ח קונצרני</t>
  </si>
  <si>
    <t>Constellation</t>
  </si>
  <si>
    <t>Constellation Class A</t>
  </si>
  <si>
    <t>GAM Continental Europe</t>
  </si>
  <si>
    <t>IE00B8Q8GH20</t>
  </si>
  <si>
    <t>GOLDMAN SACHS-</t>
  </si>
  <si>
    <t>LU0333811072</t>
  </si>
  <si>
    <t>GSTECZU ID</t>
  </si>
  <si>
    <t>IE00B3T0V975</t>
  </si>
  <si>
    <t>ION Israel Fund</t>
  </si>
  <si>
    <t>KYG4936J1022</t>
  </si>
  <si>
    <t>KOTAK FUNDS-IND</t>
  </si>
  <si>
    <t>LU0675383409</t>
  </si>
  <si>
    <t>Kotak Indian Fixed Income Fund</t>
  </si>
  <si>
    <t>MU0381S00022</t>
  </si>
  <si>
    <t>NSE</t>
  </si>
  <si>
    <t>L1 Australian Equities</t>
  </si>
  <si>
    <t>AU60LCP00016</t>
  </si>
  <si>
    <t>LM-WA HGH YL</t>
  </si>
  <si>
    <t>IE00BVG1NV55</t>
  </si>
  <si>
    <t>Memnon European Equities</t>
  </si>
  <si>
    <t>LU0578133935</t>
  </si>
  <si>
    <t>NBEUSI2 ID</t>
  </si>
  <si>
    <t>IE00BMN93423</t>
  </si>
  <si>
    <t>NEUBER BERMAN H</t>
  </si>
  <si>
    <t>IE00B12VW565</t>
  </si>
  <si>
    <t>NORDEA 1</t>
  </si>
  <si>
    <t>LU0141799097</t>
  </si>
  <si>
    <t>Neuberger Berman China</t>
  </si>
  <si>
    <t>KYG643101168</t>
  </si>
  <si>
    <t>PIMCO GIS CAPITAL</t>
  </si>
  <si>
    <t>IE00B6VH4D24</t>
  </si>
  <si>
    <t>PIMCO-EMRG LOCA</t>
  </si>
  <si>
    <t>IE00B29K0P99</t>
  </si>
  <si>
    <t>PRESTIGE ALT FI</t>
  </si>
  <si>
    <t>KYG722711028</t>
  </si>
  <si>
    <t>KYG722711853</t>
  </si>
  <si>
    <t>RAM LUX SYS-EME</t>
  </si>
  <si>
    <t>LU0704154458</t>
  </si>
  <si>
    <t>Rothschild  Europe  Synergy</t>
  </si>
  <si>
    <t>LU1161527624</t>
  </si>
  <si>
    <t>SPARX JAPAN INS</t>
  </si>
  <si>
    <t>IE0067168280</t>
  </si>
  <si>
    <t>SPHERA GLOBAL HEALTHCARE</t>
  </si>
  <si>
    <t>KYG8347N1640</t>
  </si>
  <si>
    <t>STONE HARBOR EM Debt Local Currency</t>
  </si>
  <si>
    <t>IE00B282QK39</t>
  </si>
  <si>
    <t>STONE HARBOR Leveraged Loans Fund</t>
  </si>
  <si>
    <t>IE00B2R8J471</t>
  </si>
  <si>
    <t>TNGTEAU LX</t>
  </si>
  <si>
    <t>LU0444971666</t>
  </si>
  <si>
    <t>Tokio Marine Japanese Equity</t>
  </si>
  <si>
    <t>IE00B4L8RV03</t>
  </si>
  <si>
    <t>UTI Indian Fixed Income Fund</t>
  </si>
  <si>
    <t>IE00B87MVW30</t>
  </si>
  <si>
    <t>cvc credit</t>
  </si>
  <si>
    <t>JE00B9G79F59</t>
  </si>
  <si>
    <t>7. כתבי אופציה</t>
  </si>
  <si>
    <t>סה"כ כתבי אופציה</t>
  </si>
  <si>
    <t>סה"כ כתבי אופציה בישראל</t>
  </si>
  <si>
    <t>איתמר אפ4</t>
  </si>
  <si>
    <t>כלכלית ים  אפ 9</t>
  </si>
  <si>
    <t>מנרב פרוייקטים כתב אופ 1</t>
  </si>
  <si>
    <t>מנרב פרוייקטים כתב אופ 2</t>
  </si>
  <si>
    <t>סאטקום מערכות אפ1</t>
  </si>
  <si>
    <t>סלע נדלן   אפ 3</t>
  </si>
  <si>
    <t>רציו אפ 17</t>
  </si>
  <si>
    <t>רציו אפ 18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</si>
  <si>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</si>
  <si>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</si>
  <si>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</si>
  <si>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</si>
  <si>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</si>
  <si>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ל.ר.</t>
  </si>
  <si>
    <t>סה"כ אופציות ₪/מט"ח</t>
  </si>
  <si>
    <t>סה"כ אופציות על ריבית</t>
  </si>
  <si>
    <t>סה"כ אופציות אחרות</t>
  </si>
  <si>
    <t>סה"כ אופציות בחו"ל</t>
  </si>
  <si>
    <t>CEL C 12.5 15/9/2017</t>
  </si>
  <si>
    <t>DK C 25 21/07/2017</t>
  </si>
  <si>
    <t>MYL C 42.5 20/10/2017</t>
  </si>
  <si>
    <t>MYL C 50 20/10/2017</t>
  </si>
  <si>
    <t>MYL C 50 21/07/2017</t>
  </si>
  <si>
    <t>MYL P 37.5 20/10/2017</t>
  </si>
  <si>
    <t>MYL P 40 20/10/2017</t>
  </si>
  <si>
    <t>MYL P 42.5 20/10/2017</t>
  </si>
  <si>
    <t>MYL P 42.5 21/07/2017</t>
  </si>
  <si>
    <t>ORBK C 35 18/08/2017</t>
  </si>
  <si>
    <t>ORBK P 30 18/08/2017</t>
  </si>
  <si>
    <t>POT P 17 15/09/2017</t>
  </si>
  <si>
    <t>SODA P 41 21/07/2017</t>
  </si>
  <si>
    <t>TEVA C 35 19/01/2018</t>
  </si>
  <si>
    <t>TEVA C 40 15/09/2017</t>
  </si>
  <si>
    <t>TEVA C 42.5 19/01/2018</t>
  </si>
  <si>
    <t>TEVA P 27.5 19/01/2018</t>
  </si>
  <si>
    <t>TSEM C 23 20/10/2017</t>
  </si>
  <si>
    <t>TSEM C 24 20/10/2017</t>
  </si>
  <si>
    <t>TSEM C 25 21/07/2017</t>
  </si>
  <si>
    <t>TSEM P 19 20/10/2017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</si>
  <si>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</si>
  <si>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</si>
  <si>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</si>
  <si>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</si>
  <si>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</si>
  <si>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</si>
  <si>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</si>
  <si>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</si>
  <si>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TSE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</si>
  <si>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</si>
  <si>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</si>
  <si>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</si>
  <si>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</si>
  <si>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</si>
  <si>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</si>
  <si>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</si>
  <si>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</si>
  <si>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</si>
  <si>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</si>
  <si>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</si>
  <si>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DSCT IT Delta 1 23/08/17</t>
  </si>
  <si>
    <t>NL0010857751</t>
  </si>
  <si>
    <t>TPXDDVD 2220.17 27.11.2017</t>
  </si>
  <si>
    <t>XS1190835089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</si>
  <si>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</si>
  <si>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</si>
  <si>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</si>
  <si>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</si>
  <si>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</si>
  <si>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סה"כ מירון</t>
  </si>
  <si>
    <t>סה"כ פקדונות חשכ"ל</t>
  </si>
  <si>
    <t>פיקדון חשכ"ל ב' 4.9%</t>
  </si>
  <si>
    <t>1/01/2011</t>
  </si>
  <si>
    <t>פיקדון חשכ"ל ד' 5.9%</t>
  </si>
  <si>
    <t>פיקדון חשכ"ל ה' 4.9%</t>
  </si>
  <si>
    <t>פיקדון חשכ"ל ו' 5.4%</t>
  </si>
  <si>
    <t>פיקדון חשכ"ל ז' 4.4%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</si>
  <si>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</si>
  <si>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</si>
  <si>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</si>
  <si>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</si>
  <si>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</si>
  <si>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</si>
  <si>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</si>
  <si>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עזריאלי נעם</t>
  </si>
  <si>
    <t>4/06/2015</t>
  </si>
  <si>
    <t>ביג נע"ם</t>
  </si>
  <si>
    <t>19/07/2015</t>
  </si>
  <si>
    <t>אמות השקעות נעם</t>
  </si>
  <si>
    <t>9/06/2015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</si>
  <si>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</si>
  <si>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</si>
  <si>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</si>
  <si>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</si>
  <si>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</si>
  <si>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</si>
  <si>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</si>
  <si>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מקורות 5  - 4.9%</t>
  </si>
  <si>
    <t>28/12/2005</t>
  </si>
  <si>
    <t>מקורות אגח 6 4.9%</t>
  </si>
  <si>
    <t>26/12/2006</t>
  </si>
  <si>
    <t>הפועלים ש-ה מדד</t>
  </si>
  <si>
    <t>31/08/2004</t>
  </si>
  <si>
    <t>30/01/2005</t>
  </si>
  <si>
    <t>1/12/2002</t>
  </si>
  <si>
    <t>לאומי למשכנתאות ש-ה</t>
  </si>
  <si>
    <t>1/09/1998</t>
  </si>
  <si>
    <t>לאומי ש-ה 6.6%</t>
  </si>
  <si>
    <t>25/12/2002</t>
  </si>
  <si>
    <t>לאומי ש-ה 6.9%</t>
  </si>
  <si>
    <t>6/06/2002</t>
  </si>
  <si>
    <t>לאומי ש-ה מדד</t>
  </si>
  <si>
    <t>24/12/2002</t>
  </si>
  <si>
    <t>סופר גז</t>
  </si>
  <si>
    <t>2/07/2007</t>
  </si>
  <si>
    <t>ש"ה בנק הפועלים</t>
  </si>
  <si>
    <t>דור גז בטוחו 1 6.95%</t>
  </si>
  <si>
    <t>26/05/2005</t>
  </si>
  <si>
    <t>דיסקונט ש-ה מדד</t>
  </si>
  <si>
    <t>1/10/2003</t>
  </si>
  <si>
    <t>דרך ארץ א' - בכיר</t>
  </si>
  <si>
    <t>30/06/2005</t>
  </si>
  <si>
    <t>הבינלאומי ש-ה מדד</t>
  </si>
  <si>
    <t>9/01/2003</t>
  </si>
  <si>
    <t>הראל ביטוח 1 5.5%כתה</t>
  </si>
  <si>
    <t>19/02/2004</t>
  </si>
  <si>
    <t>כלל ביטוח 1אג  7%</t>
  </si>
  <si>
    <t>30/01/2003</t>
  </si>
  <si>
    <t>אבנת א</t>
  </si>
  <si>
    <t>27/10/2005</t>
  </si>
  <si>
    <t>דרך ארץ קטע 18</t>
  </si>
  <si>
    <t>28/06/2007</t>
  </si>
  <si>
    <t>התפלת מי אשקלון</t>
  </si>
  <si>
    <t>22/01/2003</t>
  </si>
  <si>
    <t>לאומי ש-ה מדד משני ע</t>
  </si>
  <si>
    <t>פועלים שה ראש מרכב ב</t>
  </si>
  <si>
    <t>29/01/2004</t>
  </si>
  <si>
    <t>פתאל אג"ח א'</t>
  </si>
  <si>
    <t>22/04/2014</t>
  </si>
  <si>
    <t>ש"ה לאומי משני על'1</t>
  </si>
  <si>
    <t>3/07/2002</t>
  </si>
  <si>
    <t>ש"ה פועלים ג ראש מרכ</t>
  </si>
  <si>
    <t>29/10/2007</t>
  </si>
  <si>
    <t>דור אלון אנר 1 6.45%</t>
  </si>
  <si>
    <t>20/10/2004</t>
  </si>
  <si>
    <t>דרך ארץ א נחות החלפה</t>
  </si>
  <si>
    <t>16/03/2011</t>
  </si>
  <si>
    <t>דרך ארץ מזנין 1</t>
  </si>
  <si>
    <t>26/06/2007</t>
  </si>
  <si>
    <t>אלעד אס.פי.סי 3</t>
  </si>
  <si>
    <t>16/05/2006</t>
  </si>
  <si>
    <t>אלעד אס.פי2 (הרחבה1)</t>
  </si>
  <si>
    <t>31/03/2005</t>
  </si>
  <si>
    <t>BCRE סד 1</t>
  </si>
  <si>
    <t>3/10/2006</t>
  </si>
  <si>
    <t>בזן מדד 34 5.7%</t>
  </si>
  <si>
    <t>22/03/2004</t>
  </si>
  <si>
    <t>דואר ישראל 3.88%</t>
  </si>
  <si>
    <t>25/03/2010</t>
  </si>
  <si>
    <t>תדהר אג"ח ל"ס</t>
  </si>
  <si>
    <t>14/09/2016</t>
  </si>
  <si>
    <t>אלקטרה נדלן ב' 5.6%</t>
  </si>
  <si>
    <t>18/09/2006</t>
  </si>
  <si>
    <t>אגרקסקו א 6.15 אקסלנ</t>
  </si>
  <si>
    <t>C</t>
  </si>
  <si>
    <t>26/12/2007</t>
  </si>
  <si>
    <t>אלון דלק א' מת.</t>
  </si>
  <si>
    <t>D</t>
  </si>
  <si>
    <t>22/01/2007</t>
  </si>
  <si>
    <t>קאר &amp; גו</t>
  </si>
  <si>
    <t>פנימי</t>
  </si>
  <si>
    <t>10/08/2003</t>
  </si>
  <si>
    <t>לגנא א 6.4% אקסלנס</t>
  </si>
  <si>
    <t>NR3</t>
  </si>
  <si>
    <t>7/05/2006</t>
  </si>
  <si>
    <t>אגרסקו אגח א חש 4/12</t>
  </si>
  <si>
    <t>אולימפיה אג2 - אקסלנס</t>
  </si>
  <si>
    <t>אלון דלק א אקסלנס</t>
  </si>
  <si>
    <t>בולוס תיירות אג1</t>
  </si>
  <si>
    <t>בטח משנה 5%</t>
  </si>
  <si>
    <t>גלובל8ד חש11/09</t>
  </si>
  <si>
    <t>אג"ח מובנה</t>
  </si>
  <si>
    <t>הום סנטר א' 6.1% אקסלנס</t>
  </si>
  <si>
    <t>וורלד ספנות אג2 - אקסלנס</t>
  </si>
  <si>
    <t>חבס אג4 - אקסלנס</t>
  </si>
  <si>
    <t>חבס.ק12 - אקסלנס</t>
  </si>
  <si>
    <t>חשמל אג"ח 214 4.6%</t>
  </si>
  <si>
    <t>7/05/1991</t>
  </si>
  <si>
    <t>לבידי אשקלון אג 2</t>
  </si>
  <si>
    <t>סינרגיכב אגח ג</t>
  </si>
  <si>
    <t>סנטר אג1</t>
  </si>
  <si>
    <t>פסיפיקה אג1</t>
  </si>
  <si>
    <t>צמנטכל אג1</t>
  </si>
  <si>
    <t>סה"כ אג"ח קונצרני לא צמוד</t>
  </si>
  <si>
    <t>רפאל אגח ד'3.74%</t>
  </si>
  <si>
    <t>אלון דלק א' רמ חש 1/17</t>
  </si>
  <si>
    <t>סה"כ אג"ח קונצרני צמודות למט"ח</t>
  </si>
  <si>
    <t>דלק תמר $23 אג"ח ד</t>
  </si>
  <si>
    <t>19/05/2014</t>
  </si>
  <si>
    <t>דלק תמר $25 אג"ח ה</t>
  </si>
  <si>
    <t>אורמת ב'</t>
  </si>
  <si>
    <t>12/09/2016</t>
  </si>
  <si>
    <t>אלקטרוכימים אג5</t>
  </si>
  <si>
    <t>לאס וגאס סד א</t>
  </si>
  <si>
    <t>צים ד' דולרי אקסלנס</t>
  </si>
  <si>
    <t>סה"כ אג"ח קונצרני אחר</t>
  </si>
  <si>
    <t>סה"כ אג"ח קונצרני ל"ס בחו"ל</t>
  </si>
  <si>
    <t>סה"כ אג"ח קונצרני של חברות ישראליות</t>
  </si>
  <si>
    <t>סה"כ אג"ח קונצרני של חברות זרות</t>
  </si>
  <si>
    <t>סה"כ מניות ל"ס</t>
  </si>
  <si>
    <t>סה"כ מניות ל"ס בישראל</t>
  </si>
  <si>
    <t>SoftWheel מניה ל"ס</t>
  </si>
  <si>
    <t>אדאקום</t>
  </si>
  <si>
    <t>אייס אוטו דיפו מניה</t>
  </si>
  <si>
    <t>אנגל יורו 1</t>
  </si>
  <si>
    <t>אריה שה</t>
  </si>
  <si>
    <t>בוימלגרין</t>
  </si>
  <si>
    <t>וורלד ספנות</t>
  </si>
  <si>
    <t>ז'נס קוסמטיקס</t>
  </si>
  <si>
    <t>טן פישמן- מניה ל"ס אקסלנס</t>
  </si>
  <si>
    <t>מגוריט זכויות</t>
  </si>
  <si>
    <t>מגנ"א בי.אס.פי מניה ל"ס</t>
  </si>
  <si>
    <t>פולאר בינלאומי</t>
  </si>
  <si>
    <t>צים מניה ל.ס. אקסלנס</t>
  </si>
  <si>
    <t>קיוביטל ל"ס</t>
  </si>
  <si>
    <t>רוטקס</t>
  </si>
  <si>
    <t>סה"כ מניות ל"ס בחו"ל</t>
  </si>
  <si>
    <t>Ellomay Capital ness-מניה ל"ס</t>
  </si>
  <si>
    <t>5. קרנות השקעה</t>
  </si>
  <si>
    <t>סה"כ קרנות השקעה ל"ס</t>
  </si>
  <si>
    <t>סה"כ קרנות השקעה ל"ס בישראל</t>
  </si>
  <si>
    <t>סה"כ קרנות הון סיכון</t>
  </si>
  <si>
    <t>Aviv ventures</t>
  </si>
  <si>
    <t>1/07/2001</t>
  </si>
  <si>
    <t>אוורגרין</t>
  </si>
  <si>
    <t>30/11/1999</t>
  </si>
  <si>
    <t>אוורסט</t>
  </si>
  <si>
    <t>31/12/2007</t>
  </si>
  <si>
    <t>איאיגי הייסטר</t>
  </si>
  <si>
    <t>3/08/2005</t>
  </si>
  <si>
    <t>גיזה</t>
  </si>
  <si>
    <t>27/01/2000</t>
  </si>
  <si>
    <t>גנסיס</t>
  </si>
  <si>
    <t>1/10/1999</t>
  </si>
  <si>
    <t>הנפקת א.ס.י</t>
  </si>
  <si>
    <t>28/03/2000</t>
  </si>
  <si>
    <t>ורטקס</t>
  </si>
  <si>
    <t>1/06/2005</t>
  </si>
  <si>
    <t>כרמל</t>
  </si>
  <si>
    <t>27/04/2004</t>
  </si>
  <si>
    <t>מדיקה 3</t>
  </si>
  <si>
    <t>8/05/2005</t>
  </si>
  <si>
    <t>מדיקה ישראל</t>
  </si>
  <si>
    <t>14/02/2000</t>
  </si>
  <si>
    <t>ניורון</t>
  </si>
  <si>
    <t>12/10/2000</t>
  </si>
  <si>
    <t>קרן השקעה סקי-אקסלנס</t>
  </si>
  <si>
    <t>4/01/2006</t>
  </si>
  <si>
    <t>סה"כ קרנות גידור</t>
  </si>
  <si>
    <t>קרן אלפא</t>
  </si>
  <si>
    <t>19/01/2007</t>
  </si>
  <si>
    <t>קרן פאי סידרה 01/16</t>
  </si>
  <si>
    <t>סה"כ קרנות נדל"ן</t>
  </si>
  <si>
    <t>סה"כ קרנות השקעה אחרות</t>
  </si>
  <si>
    <t>Fimi 2</t>
  </si>
  <si>
    <t>10/10/2005</t>
  </si>
  <si>
    <t>Fimi 4 PE</t>
  </si>
  <si>
    <t>10/01/2004</t>
  </si>
  <si>
    <t>Infinity PE</t>
  </si>
  <si>
    <t>15/05/2007</t>
  </si>
  <si>
    <t>בית וגג- קרן השקעה</t>
  </si>
  <si>
    <t>10/04/2014</t>
  </si>
  <si>
    <t>מרקסטון</t>
  </si>
  <si>
    <t>21/07/2004</t>
  </si>
  <si>
    <t>סיני - קרן השקעה</t>
  </si>
  <si>
    <t>2/04/2014</t>
  </si>
  <si>
    <t>פורטיסימו</t>
  </si>
  <si>
    <t>2/05/2004</t>
  </si>
  <si>
    <t>פימי 5 ק.השקעה אקסלנ</t>
  </si>
  <si>
    <t>קרן השקעה נוי1-אקסלנ</t>
  </si>
  <si>
    <t>5/04/2011</t>
  </si>
  <si>
    <t>קרן תשתיות</t>
  </si>
  <si>
    <t>18/10/2006</t>
  </si>
  <si>
    <t>שקד קרן השקעה</t>
  </si>
  <si>
    <t>תשי 431 קרן השקעה</t>
  </si>
  <si>
    <t>9/06/2011</t>
  </si>
  <si>
    <t>סה"כ קרנות השקעה ל"ס בחו"ל</t>
  </si>
  <si>
    <t>SPHERA GLBL HLT</t>
  </si>
  <si>
    <t>First Time Ventures II קרן השקעה</t>
  </si>
  <si>
    <t>APAX EUROPE  VII B P</t>
  </si>
  <si>
    <t>20/09/2007</t>
  </si>
  <si>
    <t>APAX VII SIDECAR PE</t>
  </si>
  <si>
    <t>31/01/2010</t>
  </si>
  <si>
    <t>APOLO EUROP PE</t>
  </si>
  <si>
    <t>4/11/2010</t>
  </si>
  <si>
    <t>ARES ELOF קרן דש</t>
  </si>
  <si>
    <t>Blackstone Real ק.ה</t>
  </si>
  <si>
    <t>19/07/2012</t>
  </si>
  <si>
    <t>Energy Capital II PE</t>
  </si>
  <si>
    <t>5/08/2010</t>
  </si>
  <si>
    <t>FIRST TIME קרן השקעה</t>
  </si>
  <si>
    <t>GSO קרן השקעה</t>
  </si>
  <si>
    <t>13/04/2014</t>
  </si>
  <si>
    <t>GoldenTree</t>
  </si>
  <si>
    <t>2/05/2013</t>
  </si>
  <si>
    <t>HEMILTON LINE SECONDARY 3</t>
  </si>
  <si>
    <t>HIG Bayside PE</t>
  </si>
  <si>
    <t>23/07/2010</t>
  </si>
  <si>
    <t>Hamilton  Secondary</t>
  </si>
  <si>
    <t>5/06/2008</t>
  </si>
  <si>
    <t>ICG PE</t>
  </si>
  <si>
    <t>7/12/2009</t>
  </si>
  <si>
    <t>Lone Star Fund X קרן השקעה</t>
  </si>
  <si>
    <t>MILESTONE קרן</t>
  </si>
  <si>
    <t>OHA Strategic PE</t>
  </si>
  <si>
    <t>26/08/2009</t>
  </si>
  <si>
    <t>PROVIDENCE MTM  PE</t>
  </si>
  <si>
    <t>30/06/2008</t>
  </si>
  <si>
    <t>Vintage פריווט אקוויטי</t>
  </si>
  <si>
    <t>american oppertunity</t>
  </si>
  <si>
    <t>4/02/2010</t>
  </si>
  <si>
    <t>american sec v</t>
  </si>
  <si>
    <t>31/12/2009</t>
  </si>
  <si>
    <t>american sec v atlas</t>
  </si>
  <si>
    <t>hamilton CoInvestmen</t>
  </si>
  <si>
    <t>11/07/2008</t>
  </si>
  <si>
    <t>מידאל קרן השקעה חו"ל</t>
  </si>
  <si>
    <t>קלירמארק קרן השקעה</t>
  </si>
  <si>
    <t>קרן EIG Energy XVI</t>
  </si>
  <si>
    <t>23/12/2013</t>
  </si>
  <si>
    <t>קרן Gatewood</t>
  </si>
  <si>
    <t>קרן דובר</t>
  </si>
  <si>
    <t>18/12/2012</t>
  </si>
  <si>
    <t>קרן השPartners GROUP</t>
  </si>
  <si>
    <t>2/08/2005</t>
  </si>
  <si>
    <t>קרן השקעה שותפות מובילים</t>
  </si>
  <si>
    <t>קרןSPHERA HEALTHCARE</t>
  </si>
  <si>
    <t>KYG8347N1491</t>
  </si>
  <si>
    <t>1/01/2010</t>
  </si>
  <si>
    <t>6. כתבי אופציה</t>
  </si>
  <si>
    <t>סה"כ כתבי אופציה ל"ס</t>
  </si>
  <si>
    <t>סה"כ כתבי אופציה ל"ס בישראל</t>
  </si>
  <si>
    <t>כתב אופציה ל"ס טן C</t>
  </si>
  <si>
    <t>כתב אופציה ל"ס טן P</t>
  </si>
  <si>
    <t>כתב אופציה ל"ס צים</t>
  </si>
  <si>
    <t>מגנ"א אופ.ל.ס.</t>
  </si>
  <si>
    <t>סה"כ כתבי אופציה ל"ס בחו"ל</t>
  </si>
  <si>
    <t>פומיקס אופציה ל"ס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</si>
  <si>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</si>
  <si>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</si>
  <si>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</si>
  <si>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</si>
  <si>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</si>
  <si>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</si>
  <si>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</si>
  <si>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</si>
  <si>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</si>
  <si>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</si>
  <si>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</si>
  <si>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</si>
  <si>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</si>
  <si>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</si>
  <si>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</si>
  <si>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ES101116 USD/USD0.00</t>
  </si>
  <si>
    <t>ES140217 USD/USD0.00</t>
  </si>
  <si>
    <t>ES201216 USD/USD0.00</t>
  </si>
  <si>
    <t>ES230217 USD/USD0.00</t>
  </si>
  <si>
    <t>סה"כ חוזים ₪ / מט"ח</t>
  </si>
  <si>
    <t>30/03/2017</t>
  </si>
  <si>
    <t>FW100517 USD/NIS3.60</t>
  </si>
  <si>
    <t>21/03/2017</t>
  </si>
  <si>
    <t>דולר שקל 3.7495 31.8.17</t>
  </si>
  <si>
    <t>דולר שקל 3.754 31.8.17</t>
  </si>
  <si>
    <t>הפרשי עיסקאות פורוורד</t>
  </si>
  <si>
    <t>שקל דולר 3.7495 31.8.17</t>
  </si>
  <si>
    <t>שקל דולר 3.754 31.8.17</t>
  </si>
  <si>
    <t>סה"כ חוזים מט"ח/ מט"ח</t>
  </si>
  <si>
    <t>דולר לירה טורקית 3.22 21.7.17</t>
  </si>
  <si>
    <t>דולר לירה טורקית 3.2928 21.7.17</t>
  </si>
  <si>
    <t>לירה טורקית דולר 3.22 21.7.17</t>
  </si>
  <si>
    <t>לירה טורקית דולר 3.2928 21.7.17</t>
  </si>
  <si>
    <t>סה"כ חוזים ריבית</t>
  </si>
  <si>
    <t>סה"כ חוזים אחר</t>
  </si>
  <si>
    <t>20MM IBOXHY 259 DEC17 JPM</t>
  </si>
  <si>
    <t>CROCI USD 19/08/2017 LEUMI</t>
  </si>
  <si>
    <t>Excellence Mizrahi NDUEEGF 08/12/2017</t>
  </si>
  <si>
    <t>Excellence Mizrahi NDUEEGF 18/01/2018</t>
  </si>
  <si>
    <t>Excellence Mizrahi SPSIBKT 10/11/2017</t>
  </si>
  <si>
    <t>Excellence Mizrahi SPTRMDCP 08/03/2017</t>
  </si>
  <si>
    <t>IR170117 NIS/NIS0.14</t>
  </si>
  <si>
    <t>IRS 1.38% 31.8.25</t>
  </si>
  <si>
    <t>IRS 1.42 % 31.8.25</t>
  </si>
  <si>
    <t>IRS 1.42% 31.8.25</t>
  </si>
  <si>
    <t>IRS 1.425 % 31.8.25</t>
  </si>
  <si>
    <t>IRS 1.425% 31.8.25</t>
  </si>
  <si>
    <t>IRS 1.49 % 31.8.25</t>
  </si>
  <si>
    <t>IRS 1.49% 31.8.25</t>
  </si>
  <si>
    <t>IRS 1.494 % 31.8.25</t>
  </si>
  <si>
    <t>IRS הפרשים</t>
  </si>
  <si>
    <t>NDUEACWF 27/02/18</t>
  </si>
  <si>
    <t>NDUEEGF 08/12/2017</t>
  </si>
  <si>
    <t>NDUEEGF 24/10/2017</t>
  </si>
  <si>
    <t>NDUEEGF 26/03/2018</t>
  </si>
  <si>
    <t>SXXR 08.2017</t>
  </si>
  <si>
    <t>פועלים FW 09-07-2018</t>
  </si>
  <si>
    <t>סה"כ חוזים עתידיים ל"ס בחו"ל</t>
  </si>
  <si>
    <t>סה"כ חוזים מטבע</t>
  </si>
  <si>
    <t>ES Mizrahi IBOXXMJA 185.4 20/12/2017</t>
  </si>
  <si>
    <t>JMLNPXUS 116.13 22/11/17</t>
  </si>
  <si>
    <t>JMLNPXUS</t>
  </si>
  <si>
    <t>9. מוצרים מובנים</t>
  </si>
  <si>
    <t>סה"כ מוצרים מובנים ל"ס</t>
  </si>
  <si>
    <t>סה"כ מוצרים מובנים ל"ס בישראל</t>
  </si>
  <si>
    <t>C DS 1 21.3.18</t>
  </si>
  <si>
    <t>גלובל פיננס 8 אג"ח ה</t>
  </si>
  <si>
    <t>24/12/2007</t>
  </si>
  <si>
    <t>סי בי או פימקו</t>
  </si>
  <si>
    <t>סה"כ מוצרים מובנים ל"ס בחו"ל</t>
  </si>
  <si>
    <t>ALME 2X AR VAR 01/33</t>
  </si>
  <si>
    <t>XS1405766111</t>
  </si>
  <si>
    <t>OHECP 2016-5X A1 VAR 03/30</t>
  </si>
  <si>
    <t>XS1531382650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</si>
  <si>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</si>
  <si>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</si>
  <si>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</si>
  <si>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</si>
  <si>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</si>
  <si>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הלוואה עמיתים לא צמו</t>
  </si>
  <si>
    <t>לא</t>
  </si>
  <si>
    <t>הלוואות עמ. ל.צ.</t>
  </si>
  <si>
    <t>הלוואות עמ. צמוד</t>
  </si>
  <si>
    <t>הלוואות עמיתים לא צמוד</t>
  </si>
  <si>
    <t>הלוואות עמיתים שיקלי</t>
  </si>
  <si>
    <t>הלוואות עמיתים שקלי</t>
  </si>
  <si>
    <t>סה"כ הלוואות מובטחות במשכנתא או תיקי משכנתאות</t>
  </si>
  <si>
    <t>תיק משכנתא אדנים5.1%</t>
  </si>
  <si>
    <t>תיק משכנתאות</t>
  </si>
  <si>
    <t>תיק משכנתאות ירושלים</t>
  </si>
  <si>
    <t>תיק משכנתאות כרמל</t>
  </si>
  <si>
    <t>תיק משכנתאות כרמל-ח</t>
  </si>
  <si>
    <t>סה"כ הלוואות מובטחות בערבות בנקאית</t>
  </si>
  <si>
    <t>אספן עונות -הלואה</t>
  </si>
  <si>
    <t>סה"כ הלוואות מובטחות בבטחונות אחרים</t>
  </si>
  <si>
    <t>אריסון הלוואה 4.5%</t>
  </si>
  <si>
    <t>כן</t>
  </si>
  <si>
    <t>אריסון הלוואה 4.75%</t>
  </si>
  <si>
    <t>עופר השקעות הלוואה</t>
  </si>
  <si>
    <t>איסתא נכסים הלוואה</t>
  </si>
  <si>
    <t>דוראד אנרגיה1-הלוואה</t>
  </si>
  <si>
    <t>דוראד אנרגיה10-הלואה</t>
  </si>
  <si>
    <t>דוראד אנרגיה11-הלואה</t>
  </si>
  <si>
    <t>דוראד אנרגיה12-הלואה</t>
  </si>
  <si>
    <t>דוראד אנרגיה13-הלואה</t>
  </si>
  <si>
    <t>דוראד אנרגיה14-הלואה</t>
  </si>
  <si>
    <t>דוראד אנרגיה15-הלואה</t>
  </si>
  <si>
    <t>דוראד אנרגיה16-הלואה</t>
  </si>
  <si>
    <t>דוראד אנרגיה17-הלואה</t>
  </si>
  <si>
    <t>דוראד אנרגיה18-הלואה</t>
  </si>
  <si>
    <t>דוראד אנרגיה19-הלואה</t>
  </si>
  <si>
    <t>דוראד אנרגיה2-הלוואה</t>
  </si>
  <si>
    <t>דוראד אנרגיה20-הלואה</t>
  </si>
  <si>
    <t>דוראד אנרגיה21-הלואה</t>
  </si>
  <si>
    <t>דוראד אנרגיה22-הלואה</t>
  </si>
  <si>
    <t>דוראד אנרגיה23-הלואה</t>
  </si>
  <si>
    <t>דוראד אנרגיה24-הלואה</t>
  </si>
  <si>
    <t>דוראד אנרגיה25-הלואה</t>
  </si>
  <si>
    <t>דוראד אנרגיה26-הלואה</t>
  </si>
  <si>
    <t>דוראד אנרגיה28-הלואה</t>
  </si>
  <si>
    <t>דוראד אנרגיה29-הלואה</t>
  </si>
  <si>
    <t>דוראד אנרגיה3 -הלווא</t>
  </si>
  <si>
    <t>דוראד אנרגיה30-הלואה</t>
  </si>
  <si>
    <t>דוראד אנרגיה31-הלואה</t>
  </si>
  <si>
    <t>דוראד אנרגיה32-הלואה</t>
  </si>
  <si>
    <t>דוראד אנרגיה33-הלואה</t>
  </si>
  <si>
    <t>דוראד אנרגיה34-הלואה</t>
  </si>
  <si>
    <t>דוראד אנרגיה4 -הלווא</t>
  </si>
  <si>
    <t>דוראד אנרגיה5-הלוואה</t>
  </si>
  <si>
    <t>דוראד אנרגיה6-הלוואה</t>
  </si>
  <si>
    <t>דוראד אנרגיה7-הלוואה</t>
  </si>
  <si>
    <t>דוראד אנרגיה8-הלוואה</t>
  </si>
  <si>
    <t>דוראד אנרגיה9-הלוואה</t>
  </si>
  <si>
    <t>מלונות פתאל הלוואה</t>
  </si>
  <si>
    <t>כלל תעשיות הל משת A</t>
  </si>
  <si>
    <t>כלל תעשיות הל-קבוע B</t>
  </si>
  <si>
    <t>כלל תעשיות הלו משת B</t>
  </si>
  <si>
    <t>כלל תעשיות הלו קבו A</t>
  </si>
  <si>
    <t>איילון הלוואה</t>
  </si>
  <si>
    <t>קרסו הלוואה</t>
  </si>
  <si>
    <t>אלדן הלוואה 3%</t>
  </si>
  <si>
    <t>יהלומים אירוע כשל ג</t>
  </si>
  <si>
    <t>יהלומים אירוע כשל ד</t>
  </si>
  <si>
    <t>כת"ש הלוואה C</t>
  </si>
  <si>
    <t>מילניום הלוואה</t>
  </si>
  <si>
    <t>עסקת יהלומים א. מימוש א</t>
  </si>
  <si>
    <t>עסקת יהלומים א.מימוש ב</t>
  </si>
  <si>
    <t>עסקת יהלומים א.מימוש ה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</si>
  <si>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</si>
  <si>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</si>
  <si>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</si>
  <si>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</si>
  <si>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</si>
  <si>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יהלומים סיכון הלוואה</t>
  </si>
  <si>
    <t>דלק US-עסקת אשראי</t>
  </si>
  <si>
    <t>תדהר הלוואה</t>
  </si>
  <si>
    <t>אלדן הלוואה 3.8%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</si>
  <si>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</si>
  <si>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</si>
  <si>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</si>
  <si>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</si>
  <si>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סה"כ הלוואות לא מובטחות בחול</t>
  </si>
  <si>
    <t>פאגאיה הלוואה</t>
  </si>
  <si>
    <t>1.ה. פקדונות מעל 3 חודשים:</t>
  </si>
  <si>
    <t>סה"כ פקדונות</t>
  </si>
  <si>
    <t>סה"כ פקדונות בישראל</t>
  </si>
  <si>
    <t>סה"כ פקדונות צמוד למדד</t>
  </si>
  <si>
    <t>טפחות פק מדד 6.05%</t>
  </si>
  <si>
    <t>טפחות פק מדד 6.1%</t>
  </si>
  <si>
    <t>טפחות פק מדד 6.2%</t>
  </si>
  <si>
    <t>מזרחי פקדון קוקוס</t>
  </si>
  <si>
    <t>סה"כ פקדונות לא צמוד</t>
  </si>
  <si>
    <t>סה"כ פקדונות נקוב במט"ח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</si>
  <si>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</si>
  <si>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</si>
  <si>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</si>
  <si>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</si>
  <si>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</si>
  <si>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</si>
  <si>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</si>
  <si>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</si>
  <si>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סה"כ זכויות מקרקעין</t>
  </si>
  <si>
    <t>סה"כ זכויות מקרקעין בישראל</t>
  </si>
  <si>
    <t>סה"כ מקרקעין מניב</t>
  </si>
  <si>
    <t>גן גלרם ש"ח</t>
  </si>
  <si>
    <t>סה"כ מקרקעין לא מניב</t>
  </si>
  <si>
    <t>סה"כ זכויות מקרקעין בחו"ל</t>
  </si>
  <si>
    <t>סה"כ מקרקעין מניב בחול</t>
  </si>
  <si>
    <t>סה"כ מקרקעין לא מניב בחול</t>
  </si>
  <si>
    <t>1. ז. השקעה בחברות מוחזקות:</t>
  </si>
  <si>
    <t>סה"כ 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</si>
  <si>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</si>
  <si>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</si>
  <si>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</si>
  <si>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</si>
  <si>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</si>
  <si>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</si>
  <si>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גרעון/עודף</t>
  </si>
  <si>
    <t>הכנסות שכ"ד לקבל</t>
  </si>
  <si>
    <t>הפרשה לפנסיה</t>
  </si>
  <si>
    <t>חו"ז</t>
  </si>
  <si>
    <t>מעבר פקדונות</t>
  </si>
  <si>
    <t>סה"כ השקעות אחרות בחו"ל</t>
  </si>
  <si>
    <t>1. ט. יתרות התחייבות להשקעה:</t>
  </si>
  <si>
    <t>תאריך סיום ההתחייבות</t>
  </si>
  <si>
    <t>2.א. אג"ח קונצרני סחיר</t>
  </si>
  <si>
    <t>ריבית אפקטיבית</t>
  </si>
  <si>
    <t>עלות מותאמת</t>
  </si>
  <si>
    <t>מזרחי טפ אג1 על.מת</t>
  </si>
  <si>
    <t>2.ב. אג"ח קונצרני לא סחיר</t>
  </si>
  <si>
    <t>2.ג. מסגרות אשראי מנוצלות ללווים</t>
  </si>
  <si>
    <t>סה"כ מסגרות אשראי מנוצלת ללוים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</si>
  <si>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</si>
  <si>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</si>
  <si>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</si>
  <si>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</si>
  <si>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</si>
  <si>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חברות ישראליות בחו"ל</t>
  </si>
  <si>
    <t>סה"כ מסגרות אשראי חברות זרות</t>
  </si>
  <si>
    <t>החברה המדווחת: אקסלנס נשואה גמל בע"מ</t>
  </si>
  <si>
    <t>מנפיק</t>
  </si>
  <si>
    <t>יתרות התחייבות להשקעה בישראל</t>
  </si>
  <si>
    <t>סה"כ התחייבות בישראל</t>
  </si>
  <si>
    <t>יתרות התחייבות להשקעה בחו"ל</t>
  </si>
  <si>
    <t>Partners GROUP</t>
  </si>
  <si>
    <t>MILESTONE</t>
  </si>
  <si>
    <t>gatewood</t>
  </si>
  <si>
    <t>סה"כ התחייבות</t>
  </si>
  <si>
    <t>סה"כ תעודות סל שמחקות מדדי מניות בישראל</t>
  </si>
  <si>
    <t>מדדי מניות בארץ</t>
  </si>
  <si>
    <t>סה"כ תעודות סל שמחקות מדדי מניות בחו"ל</t>
  </si>
  <si>
    <t>מדדי מניות בחול</t>
  </si>
  <si>
    <t>סה"כ תעודות סל שמחקות מדדי מניות</t>
  </si>
  <si>
    <t>1/03/2017</t>
  </si>
  <si>
    <t>9/11/2016</t>
  </si>
  <si>
    <t>RES. AMPAL-AMER</t>
  </si>
  <si>
    <t>BNTNF 10 01/01/18- BRAZIL NTN</t>
  </si>
  <si>
    <t>BRSTNCNTF139</t>
  </si>
  <si>
    <t>Baa2</t>
  </si>
  <si>
    <t>Moodys</t>
  </si>
  <si>
    <t>לירה שטרלינג</t>
  </si>
  <si>
    <t>מקסיקו פזו</t>
  </si>
  <si>
    <t>תאריך הדיווח: 29/06/2017</t>
  </si>
  <si>
    <t>מזרחי פקדון (מזרחי)</t>
  </si>
  <si>
    <t>חשבון דולר לאומי (לאומי)</t>
  </si>
  <si>
    <t>כספים מחוץ למזרח CAD (לאומי)</t>
  </si>
  <si>
    <t>לירה שטרלינג (מזרחי)</t>
  </si>
  <si>
    <t>מזומן לירה שטרלינג (מזרחי)</t>
  </si>
  <si>
    <t>מקסיקו פזו (מזרחי)</t>
  </si>
  <si>
    <t>פקדון פמח (מזרחי)</t>
  </si>
  <si>
    <t>מזרחי פקדון פטל חודש (מזרחי)</t>
  </si>
  <si>
    <t>פיקדון בלאומי (ביטחו (לאומי)</t>
  </si>
  <si>
    <t>פקדון מזרחי לא צמוד (מזרחי)</t>
  </si>
  <si>
    <t>פקדון מזרחי לא צמוד 0.2% 29.6.2018</t>
  </si>
  <si>
    <t>FUT VAL EUR HSB</t>
  </si>
  <si>
    <t>FUTEURHSBC US</t>
  </si>
  <si>
    <t>HSBC USD (HSBC)</t>
  </si>
  <si>
    <t>KRW HSBC</t>
  </si>
  <si>
    <t>יחידות</t>
  </si>
  <si>
    <t>ממשלתי צמוד 0527</t>
  </si>
  <si>
    <t>מ.ק.מ 618</t>
  </si>
  <si>
    <t>מק"מ 428</t>
  </si>
  <si>
    <t>EIB 0 08/21</t>
  </si>
  <si>
    <t>XS1097534751</t>
  </si>
  <si>
    <t>פידיון/ריבית לקבל</t>
  </si>
  <si>
    <t>בזק אג10</t>
  </si>
  <si>
    <t>חשמל אג29</t>
  </si>
  <si>
    <t>ריט אג4</t>
  </si>
  <si>
    <t>אלרוב נדלן אג4</t>
  </si>
  <si>
    <t>אלבר אג16</t>
  </si>
  <si>
    <t>הכשרת ישוב אג20</t>
  </si>
  <si>
    <t>כלכלית ים אגחטו</t>
  </si>
  <si>
    <t>בנהפ שה ראשוני מורכב ג</t>
  </si>
  <si>
    <t>בנהפ שטר הון  מורכב ג 2022</t>
  </si>
  <si>
    <t>כ. התחייבות כלל ביטוח סד1</t>
  </si>
  <si>
    <t>כ.התחייבות כלל ביטוח סד 1</t>
  </si>
  <si>
    <t>כ.התחייבות כלל ביטוח סד1</t>
  </si>
  <si>
    <t>מבני תעש אגח יט - הפחתה</t>
  </si>
  <si>
    <t>מגה אור אגח ו - הפחתה</t>
  </si>
  <si>
    <t>שה  בנהפ מורכב ב 2019</t>
  </si>
  <si>
    <t>שה בנהפ  מורכב ג 2022</t>
  </si>
  <si>
    <t>שה בנק הפועלים מורכב ב 2019</t>
  </si>
  <si>
    <t>שטר הון בנק הפועלים  מורכב2019</t>
  </si>
  <si>
    <t>חשמל אג28</t>
  </si>
  <si>
    <t>פז נפט אג5</t>
  </si>
  <si>
    <t>פניקס הון אגח ח</t>
  </si>
  <si>
    <t>ממן אג"ח ב</t>
  </si>
  <si>
    <t>נורסטאר אג8</t>
  </si>
  <si>
    <t>קרסו מוטורס ב'</t>
  </si>
  <si>
    <t>אשטרום קב אגח ג</t>
  </si>
  <si>
    <t>ויתניה אג4</t>
  </si>
  <si>
    <t>מגדלי תיכוןאגח ב</t>
  </si>
  <si>
    <t>ספנסר אג"ח ב</t>
  </si>
  <si>
    <t>פנינסולה אג א</t>
  </si>
  <si>
    <t>אמ.די.גי אגח ב</t>
  </si>
  <si>
    <t>גיאףאי אג2</t>
  </si>
  <si>
    <t>דור אלון אג6</t>
  </si>
  <si>
    <t>אלון רבוע כחול אג4</t>
  </si>
  <si>
    <t>אנקור פרופרטיס אגח א</t>
  </si>
  <si>
    <t>סאותרן אג1</t>
  </si>
  <si>
    <t>אול-יר אגח ב- הפחתה</t>
  </si>
  <si>
    <t>אם.אר.פי אגח ג</t>
  </si>
  <si>
    <t>אשדר אגח ד - הפחתה</t>
  </si>
  <si>
    <t>בזק אגח 9 - הפחתה</t>
  </si>
  <si>
    <t>דלשה קפיטל אגח ב - הפחחתה</t>
  </si>
  <si>
    <t>נ.ע.מ עזריאלי 24.06.14</t>
  </si>
  <si>
    <t>רציו מימון אגחא</t>
  </si>
  <si>
    <t>ישראמקו   אגח א</t>
  </si>
  <si>
    <t>חברה לישראל 11</t>
  </si>
  <si>
    <t>בזן אג"ח ו'</t>
  </si>
  <si>
    <t>XL 3.25 6/29/47</t>
  </si>
  <si>
    <t>XS1633784183</t>
  </si>
  <si>
    <t>ALATPF 5.25 12/</t>
  </si>
  <si>
    <t>XS1634523754</t>
  </si>
  <si>
    <t>5.2 04/22</t>
  </si>
  <si>
    <t>XS1207101418</t>
  </si>
  <si>
    <t>DKL  6.75 5/15/</t>
  </si>
  <si>
    <t>US24665FAA03</t>
  </si>
  <si>
    <t>TULLOW OIL 6.25</t>
  </si>
  <si>
    <t>USG91235AB05</t>
  </si>
  <si>
    <t>ALLLBZ 7.375 02/09/24</t>
  </si>
  <si>
    <t>USL79090AA13</t>
  </si>
  <si>
    <t>USG4863AAB47</t>
  </si>
  <si>
    <t>PGSNO 7.375 12/15/20</t>
  </si>
  <si>
    <t>USR69628AD84</t>
  </si>
  <si>
    <t>US716599AD78</t>
  </si>
  <si>
    <t>VW 3.5 PERP</t>
  </si>
  <si>
    <t>XS1206541366</t>
  </si>
  <si>
    <t>WLK 4 7/8 05/15/23</t>
  </si>
  <si>
    <t>US960413AR39</t>
  </si>
  <si>
    <t>נטו מלינדה</t>
  </si>
  <si>
    <t>נפטא חיפושים חייבים לקבל</t>
  </si>
  <si>
    <t>קרסו - הפחתה</t>
  </si>
  <si>
    <t>אירפורט סיטי זכ 3</t>
  </si>
  <si>
    <t>ננו דיימשן - הפחתה</t>
  </si>
  <si>
    <t>מודיעין</t>
  </si>
  <si>
    <t>חנל יהש חייבים לקבל</t>
  </si>
  <si>
    <t>אירונאוטיקס</t>
  </si>
  <si>
    <t>טלרד נטוורקס</t>
  </si>
  <si>
    <t>ELLOMAY CAPITAL</t>
  </si>
  <si>
    <t>IL0010826357</t>
  </si>
  <si>
    <t>US7802591070</t>
  </si>
  <si>
    <t>TENARIS SA</t>
  </si>
  <si>
    <t>LU0156801721</t>
  </si>
  <si>
    <t>HCC US</t>
  </si>
  <si>
    <t>US93627C1018</t>
  </si>
  <si>
    <t>GENERAL ELECTRI</t>
  </si>
  <si>
    <t>US3696041033</t>
  </si>
  <si>
    <t>SCHNEIDER NATIO</t>
  </si>
  <si>
    <t>US80689H1023</t>
  </si>
  <si>
    <t>LULULEMON ATHLE</t>
  </si>
  <si>
    <t>US5500211090</t>
  </si>
  <si>
    <t>ORACLE CORP</t>
  </si>
  <si>
    <t>US68389X1054</t>
  </si>
  <si>
    <t>ERYTECH PHARMA</t>
  </si>
  <si>
    <t>FR0011471135</t>
  </si>
  <si>
    <t>TESARO INC</t>
  </si>
  <si>
    <t>US8815691071</t>
  </si>
  <si>
    <t>UROGEN PHARMA</t>
  </si>
  <si>
    <t>IL0011407140</t>
  </si>
  <si>
    <t>NEW YORK COMMUN</t>
  </si>
  <si>
    <t>US6494451031</t>
  </si>
  <si>
    <t>AMBAC FINANCIAL</t>
  </si>
  <si>
    <t>US0231398845</t>
  </si>
  <si>
    <t>CNP ASSURANCE</t>
  </si>
  <si>
    <t>FR0000120222</t>
  </si>
  <si>
    <t>MERCADOLIBRE</t>
  </si>
  <si>
    <t>US58733R1023</t>
  </si>
  <si>
    <t>ADJ GR</t>
  </si>
  <si>
    <t>LU1250154413</t>
  </si>
  <si>
    <t>NEXITY</t>
  </si>
  <si>
    <t>FR0010112524</t>
  </si>
  <si>
    <t>US7802592060</t>
  </si>
  <si>
    <t>GLENCORE XSTRAT</t>
  </si>
  <si>
    <t>JE00B4T3BW64</t>
  </si>
  <si>
    <t>DOLLAR GENERAL</t>
  </si>
  <si>
    <t>US2566771059</t>
  </si>
  <si>
    <t>MBIA INC</t>
  </si>
  <si>
    <t>US55262C1009</t>
  </si>
  <si>
    <t>FORTINET INC</t>
  </si>
  <si>
    <t>US34959E1091</t>
  </si>
  <si>
    <t>NL0012365084</t>
  </si>
  <si>
    <t>AGT US</t>
  </si>
  <si>
    <t>US46435G2764</t>
  </si>
  <si>
    <t>EWZ BRAZIL IND</t>
  </si>
  <si>
    <t>US4642864007</t>
  </si>
  <si>
    <t>VANGUARD EUROPE</t>
  </si>
  <si>
    <t>US9220428745</t>
  </si>
  <si>
    <t>ACADIAN EURO EQ</t>
  </si>
  <si>
    <t>IE00B138F130</t>
  </si>
  <si>
    <t>IGS-EMERG MKT CORP DEBT-IUSD</t>
  </si>
  <si>
    <t>LU0611395327</t>
  </si>
  <si>
    <t>ION ISRAEL FEEDER</t>
  </si>
  <si>
    <t>XD0368438558</t>
  </si>
  <si>
    <t>אלוני חץ אפ15</t>
  </si>
  <si>
    <t>ישרס אפ15</t>
  </si>
  <si>
    <t>bC 1 AUG</t>
  </si>
  <si>
    <t>bzC 100.00 AUG</t>
  </si>
  <si>
    <t>ceC 100.00 AUG</t>
  </si>
  <si>
    <t>dsC 100.00 AUG</t>
  </si>
  <si>
    <t>lmC 100.00 AUG</t>
  </si>
  <si>
    <t>lmC 100.00 JUL</t>
  </si>
  <si>
    <t>GBP/USD C 1.32 14.8.17</t>
  </si>
  <si>
    <t>CSTE C 37.5 20/10/2017</t>
  </si>
  <si>
    <t>MYL C 42.5 19/01/2018</t>
  </si>
  <si>
    <t>MYL C 50 19/01/2018</t>
  </si>
  <si>
    <t>MYL P 40 19/01/2018</t>
  </si>
  <si>
    <t>ORBK C 35 17/11/2017</t>
  </si>
  <si>
    <t>ORBK P 30 17/11/2017</t>
  </si>
  <si>
    <t>TEVA UO</t>
  </si>
  <si>
    <t>TSEM C 27 19/01/2018</t>
  </si>
  <si>
    <t>TSEM P 18 19/01/2018</t>
  </si>
  <si>
    <t>TSEM P 20 20/10/2017</t>
  </si>
  <si>
    <t>TSEM P 21 19/01/2018</t>
  </si>
  <si>
    <t>DAX INDEX FUT 09/2017</t>
  </si>
  <si>
    <t>GXU7</t>
  </si>
  <si>
    <t>EURO BUND 09/2017</t>
  </si>
  <si>
    <t>RXU7</t>
  </si>
  <si>
    <t>F 9/17 MDAX</t>
  </si>
  <si>
    <t>ESU7</t>
  </si>
  <si>
    <t>F 9/17 MINI</t>
  </si>
  <si>
    <t>NQU7</t>
  </si>
  <si>
    <t>F 9/17 MINI DO</t>
  </si>
  <si>
    <t>DMU7</t>
  </si>
  <si>
    <t>F 9/17 MINI S&amp;P</t>
  </si>
  <si>
    <t>FTSE 100 FUT 09/2017</t>
  </si>
  <si>
    <t>Z U7</t>
  </si>
  <si>
    <t>IBEX 35 INDX FUT 07/2017</t>
  </si>
  <si>
    <t>IBN7</t>
  </si>
  <si>
    <t>KOSPI2 INDEX FUT 09/2017</t>
  </si>
  <si>
    <t>KMU7</t>
  </si>
  <si>
    <t>KRN</t>
  </si>
  <si>
    <t>MINI DOW FUT 09/2017</t>
  </si>
  <si>
    <t>NASDAQ 100 E-MINI 09/2017</t>
  </si>
  <si>
    <t>NIKKEI 225 (YEN) 09/2017</t>
  </si>
  <si>
    <t>NKU7</t>
  </si>
  <si>
    <t>S&amp;P 500 FUT 09/2017</t>
  </si>
  <si>
    <t>SPU7</t>
  </si>
  <si>
    <t>TOPIX INDEX FUT 09/2017</t>
  </si>
  <si>
    <t>TPU7</t>
  </si>
  <si>
    <t>מקורות 8</t>
  </si>
  <si>
    <t>14/07/2011</t>
  </si>
  <si>
    <t>עירית רעננה</t>
  </si>
  <si>
    <t>18/07/2006</t>
  </si>
  <si>
    <t>דיביאס א 7.9%+0.5%</t>
  </si>
  <si>
    <t>31/07/2007</t>
  </si>
  <si>
    <t>חשמל 2022 6%</t>
  </si>
  <si>
    <t>18/01/2011</t>
  </si>
  <si>
    <t>חשמל 2029 6%</t>
  </si>
  <si>
    <t>7/05/2014</t>
  </si>
  <si>
    <t>נתיבי גז א' 5.6 %</t>
  </si>
  <si>
    <t>28/12/2006</t>
  </si>
  <si>
    <t>נתיבי הגז ג' 4.8%</t>
  </si>
  <si>
    <t>2/01/2012</t>
  </si>
  <si>
    <t>נתיבי הגז ד' 2.95%</t>
  </si>
  <si>
    <t>מגדל ביט א 3.5% כ.הת</t>
  </si>
  <si>
    <t>מגדל ביט ב 2.35 כ.הת</t>
  </si>
  <si>
    <t>31/12/2012</t>
  </si>
  <si>
    <t>מנורה מב החז 2 4.5%</t>
  </si>
  <si>
    <t>21/09/2010</t>
  </si>
  <si>
    <t>מימון ישיר קב אג' א</t>
  </si>
  <si>
    <t>18/12/2016</t>
  </si>
  <si>
    <t>סויטלנד אג"ח א'</t>
  </si>
  <si>
    <t>20/11/2011</t>
  </si>
  <si>
    <t>סויטלנד אג"ח ב'</t>
  </si>
  <si>
    <t>2/02/2014</t>
  </si>
  <si>
    <t>סויטלנד אג"ח ג'</t>
  </si>
  <si>
    <t>20/11/2014</t>
  </si>
  <si>
    <t>דור אנרגיה סד 2</t>
  </si>
  <si>
    <t>דור אנרגיה סד 2  2019</t>
  </si>
  <si>
    <t>דור אנרגיה סד 2 2019</t>
  </si>
  <si>
    <t>דור אנרגיה סדרה 2</t>
  </si>
  <si>
    <t>עזריאלי אגח א עמיתים</t>
  </si>
  <si>
    <t>ביטוח ישיר אג"ח יא'</t>
  </si>
  <si>
    <t>18/07/2016</t>
  </si>
  <si>
    <t>אמקור אגח א - רמ</t>
  </si>
  <si>
    <t>נתיבים בעמ</t>
  </si>
  <si>
    <t>צים A1 דולרי</t>
  </si>
  <si>
    <t>20/07/2014</t>
  </si>
  <si>
    <t>FUND MONEY KRA$</t>
  </si>
  <si>
    <t>FUND KRANO</t>
  </si>
  <si>
    <t>ES030417 USD/USD0.00</t>
  </si>
  <si>
    <t>ES200317 USD/USD0.00</t>
  </si>
  <si>
    <t>ES220617 GBP/GBP0.00</t>
  </si>
  <si>
    <t>FW EUR/ILS לאומי 27/07/17 3.9235</t>
  </si>
  <si>
    <t>FW USD/ILS לאומי 27/07/17 3.5918</t>
  </si>
  <si>
    <t>FW030717 USD/NIS3.52</t>
  </si>
  <si>
    <t>28/06/2017</t>
  </si>
  <si>
    <t>FW100517 CAD/NIS2.63</t>
  </si>
  <si>
    <t>8/05/2017</t>
  </si>
  <si>
    <t>FW100517 EUR/NIS3.94</t>
  </si>
  <si>
    <t>FW100517 GBP/NIS4.67</t>
  </si>
  <si>
    <t>FW100517 HKD/NIS0.46</t>
  </si>
  <si>
    <t>FW100517 JPY/NIS3.20</t>
  </si>
  <si>
    <t>FW260717 USD/NIS3.49</t>
  </si>
  <si>
    <t>29/06/2017</t>
  </si>
  <si>
    <t>FW260717 USD/NIS3.57</t>
  </si>
  <si>
    <t>29/05/2017</t>
  </si>
  <si>
    <t>FW260717 USD/NIS3.58</t>
  </si>
  <si>
    <t>22/05/2017</t>
  </si>
  <si>
    <t>23/05/2017</t>
  </si>
  <si>
    <t>FW260717 USD/NIS3.59</t>
  </si>
  <si>
    <t>18/05/2017</t>
  </si>
  <si>
    <t>16/05/2017</t>
  </si>
  <si>
    <t>FW300617 EUR/NIS4.00</t>
  </si>
  <si>
    <t>SW250717 USD/NIS3.51</t>
  </si>
  <si>
    <t>SW260917 GBP/NIS 4.5</t>
  </si>
  <si>
    <t>דולר קנדי שקל 2.6562 27.7.17</t>
  </si>
  <si>
    <t>דולר שקל  3.6031 3.4.18</t>
  </si>
  <si>
    <t>דולר שקל 3.51335 27.7.17</t>
  </si>
  <si>
    <t>דולר שקל 3.518 27.7.17</t>
  </si>
  <si>
    <t>דולר שקל 3.53 27.7.17</t>
  </si>
  <si>
    <t>דולר שקל 3.57 3.4.18</t>
  </si>
  <si>
    <t>דולר שקל 3.574 27.7.17</t>
  </si>
  <si>
    <t>דולר שקל 3.5783 27.7.17</t>
  </si>
  <si>
    <t>דולר שקל 3.5861 27.7.17</t>
  </si>
  <si>
    <t>דולר שקל 3.5902 27.7.17</t>
  </si>
  <si>
    <t>דולר שקל 3.5904 27.7.17</t>
  </si>
  <si>
    <t>דולר שקל 3.591 27.7.17</t>
  </si>
  <si>
    <t>דולר שקל 3.5937 27.7.17</t>
  </si>
  <si>
    <t>דולר שקל 3.5939 27.7.17</t>
  </si>
  <si>
    <t>דולר שקל 3.5943 27.7.17</t>
  </si>
  <si>
    <t>דולר שקל 3.6003 27.7.17</t>
  </si>
  <si>
    <t>דולר שקל 3.604 3.4.18</t>
  </si>
  <si>
    <t>דולר שקל 3.6073 31.7.17</t>
  </si>
  <si>
    <t>יורו שקל  3.9235 27.7.17</t>
  </si>
  <si>
    <t>יורו שקל 3.9239 27.7.17</t>
  </si>
  <si>
    <t>יורו שקל 3.9266 27.7.17</t>
  </si>
  <si>
    <t>יורו שקל 3.9267 27.7.17</t>
  </si>
  <si>
    <t>יורו שקל 3.9444 26.7.17</t>
  </si>
  <si>
    <t>יורו שקל 3.9577 26.7.17</t>
  </si>
  <si>
    <t>יורו שקל 3.9621 27.7.17</t>
  </si>
  <si>
    <t>יין שקל 3.161 27.7.17</t>
  </si>
  <si>
    <t>יין שקל 3.1617 27.7.17</t>
  </si>
  <si>
    <t>לישט שקל 4.6439 27.7.17</t>
  </si>
  <si>
    <t>לישט שקל 4.6512 27.7.17</t>
  </si>
  <si>
    <t>פרנק שוויצרי שקל 3.5888 27.7.17</t>
  </si>
  <si>
    <t>פרנק שוויצרי שקל 3.5913 27.7.17</t>
  </si>
  <si>
    <t>פרנק שוויצרי שקל 3.6735 27.7.17</t>
  </si>
  <si>
    <t>פרנק שוויצרי שקל 3.6975 27.7.17</t>
  </si>
  <si>
    <t>שקל דולר 3.513350 27.7.17</t>
  </si>
  <si>
    <t>שקל דולר 3.518 27.7.17</t>
  </si>
  <si>
    <t>שקל דולר 3.53 27.7.17</t>
  </si>
  <si>
    <t>שקל דולר 3.57 3.4.18</t>
  </si>
  <si>
    <t>שקל דולר 3.574 27.7.17</t>
  </si>
  <si>
    <t>שקל דולר 3.5783 27.7.17</t>
  </si>
  <si>
    <t>שקל דולר 3.5861 27.7.17</t>
  </si>
  <si>
    <t>שקל דולר 3.5902 27.7.17</t>
  </si>
  <si>
    <t>שקל דולר 3.5904 27.7.17</t>
  </si>
  <si>
    <t>שקל דולר 3.591 27.7.17</t>
  </si>
  <si>
    <t>שקל דולר 3.5937 27.7.17</t>
  </si>
  <si>
    <t>שקל דולר 3.5939 27.7.17</t>
  </si>
  <si>
    <t>שקל דולר 3.5943 27.7.17</t>
  </si>
  <si>
    <t>שקל דולר 3.6003 27.7.17</t>
  </si>
  <si>
    <t>שקל דולר 3.6031 3.4.18</t>
  </si>
  <si>
    <t>שקל דולר 3.604 3.4.18</t>
  </si>
  <si>
    <t>שקל דולר 3.6073 31.7.17</t>
  </si>
  <si>
    <t>שקל דולר קנדי 2.6562 27.7.17</t>
  </si>
  <si>
    <t>שקל יורו 3.9235 27.7.17</t>
  </si>
  <si>
    <t>שקל יורו 3.9239 27.7.17</t>
  </si>
  <si>
    <t>שקל יורו 3.9266 27.7.17</t>
  </si>
  <si>
    <t>שקל יורו 3.9267 27.7.17</t>
  </si>
  <si>
    <t>שקל יורו 3.9444 26.7.17</t>
  </si>
  <si>
    <t>שקל יורו 3.9577 26.7.17</t>
  </si>
  <si>
    <t>שקל יורו 3.9621 27.7.17</t>
  </si>
  <si>
    <t>שקל יין 3.161 27.7.17</t>
  </si>
  <si>
    <t>שקל יין 3.1617 27.7.17</t>
  </si>
  <si>
    <t>שקל לישט 4.6439 27.7.17</t>
  </si>
  <si>
    <t>שקל לישט 4.6512 27.7.17</t>
  </si>
  <si>
    <t>שקל פרנק שוויצרי 3.5888 27.7.17</t>
  </si>
  <si>
    <t>שקל פרנק שוויצרי 3.5913 27.7.17</t>
  </si>
  <si>
    <t>שקל פרנק שוויצרי 3.6735 27.7.17</t>
  </si>
  <si>
    <t>שקל פרנק שוויצרי 3.6975 27.7.17</t>
  </si>
  <si>
    <t>FW100517 EUR/JPY123.</t>
  </si>
  <si>
    <t>FW100517 EUR/USD1.09</t>
  </si>
  <si>
    <t>FW100517 USD/JPY112.</t>
  </si>
  <si>
    <t>FW260717 EUR/USD1.12</t>
  </si>
  <si>
    <t>7/06/2017</t>
  </si>
  <si>
    <t>FW260717 GBP/USD1.29</t>
  </si>
  <si>
    <t>FW260717 USD/CAD1.34</t>
  </si>
  <si>
    <t>FW260717 USD/JPY109.</t>
  </si>
  <si>
    <t>FW260717 USD/JPY111.</t>
  </si>
  <si>
    <t>דוהק דולר 7.7713 27.7.17</t>
  </si>
  <si>
    <t>דולר אוסטרלי יין 83.3315 27.7.17</t>
  </si>
  <si>
    <t>דולר דוהק 7.7713 27.7.17</t>
  </si>
  <si>
    <t>דולר יורו 1.0942 27.7.17</t>
  </si>
  <si>
    <t>דולר יורו 1.11715 27.7.17</t>
  </si>
  <si>
    <t>דולר יורו 1.122725 27.7.17</t>
  </si>
  <si>
    <t>דולר יורו 1.12295 27.7.17</t>
  </si>
  <si>
    <t>דולר יורו 1.123325 27.7.17</t>
  </si>
  <si>
    <t>דולר יורו 1.12375 26.7.17</t>
  </si>
  <si>
    <t>דולר יין 113.695 27.7.17</t>
  </si>
  <si>
    <t>דולר לישט 1.29358 27.7.17</t>
  </si>
  <si>
    <t>דולר פזו מקסיקני 19.443 31.7.17</t>
  </si>
  <si>
    <t>דולר פזו מקסיקני 19.465 27.7.17</t>
  </si>
  <si>
    <t>יורו דולר 1.0942 27.7.17</t>
  </si>
  <si>
    <t>יורו דולר 1.11715 27.7.17</t>
  </si>
  <si>
    <t>יורו דולר 1.122725 27.7.17</t>
  </si>
  <si>
    <t>יורו דולר 1.12295 27.7.17</t>
  </si>
  <si>
    <t>יורו דולר 1.123325 27.7.17</t>
  </si>
  <si>
    <t>יורו דולר 1.12375 26.7.17</t>
  </si>
  <si>
    <t>יורו לישט 0.8421 27.7.17</t>
  </si>
  <si>
    <t>יורו לישט 0.84438 27.7.17</t>
  </si>
  <si>
    <t>יורו לישט 0.8787 26.7.17</t>
  </si>
  <si>
    <t>יורו לישט 0.879 27.7.17</t>
  </si>
  <si>
    <t>יין דולר 113.695 27.7.17</t>
  </si>
  <si>
    <t>יין דולר אוסטרלי 83.3315 27.7.17</t>
  </si>
  <si>
    <t>לישט דולר 1.29358 27.7.17</t>
  </si>
  <si>
    <t>לישט יורו 0.8421 27.7.17</t>
  </si>
  <si>
    <t>לישט יורו 0.84438 27.7.17</t>
  </si>
  <si>
    <t>לישט יורו 0.8787 26.7.17</t>
  </si>
  <si>
    <t>לישט יורו 0.879 27.7.17</t>
  </si>
  <si>
    <t>פזו מקסיקני דולר 19.443 31.7.17</t>
  </si>
  <si>
    <t>פזו מקסיקני דולר 19.465 27.7.17</t>
  </si>
  <si>
    <t>IBOXHY MAR18 JP 30 MM 263.75</t>
  </si>
  <si>
    <t>IBOXHY MAR18 JP 47 MM 262.7</t>
  </si>
  <si>
    <t>IRS 0.62%  30.4.21</t>
  </si>
  <si>
    <t>IRS 0.62% 30.4.21</t>
  </si>
  <si>
    <t>IRS 0.67% 30.4.21</t>
  </si>
  <si>
    <t>IRS 1.885% 24.5.27</t>
  </si>
  <si>
    <t>IRS 1.93% 31.8.25</t>
  </si>
  <si>
    <t>IRS 2.193% 24.5.27</t>
  </si>
  <si>
    <t>NDDUNA 14/6/18</t>
  </si>
  <si>
    <t>NDDUP 14/6/18</t>
  </si>
  <si>
    <t>NDUEEGF 27/06/2018</t>
  </si>
  <si>
    <t>SW260717 USD/NIS3.60</t>
  </si>
  <si>
    <t>JMLNPXEU 26/04/18</t>
  </si>
  <si>
    <t>אשראי</t>
  </si>
  <si>
    <t>מניות לרבות מדדי מניות</t>
  </si>
  <si>
    <t>BK Opp. Fund-4 - Class B</t>
  </si>
  <si>
    <t>KYG1311A1105</t>
  </si>
  <si>
    <t>כלל תעשיות הל- 06.17</t>
  </si>
  <si>
    <t>26/06/2017</t>
  </si>
  <si>
    <t>12/02/2015</t>
  </si>
  <si>
    <t>6/03/2013</t>
  </si>
  <si>
    <t>28/03/2017</t>
  </si>
  <si>
    <t>27/01/2011</t>
  </si>
  <si>
    <t>25/10/2012</t>
  </si>
  <si>
    <t>26/12/2012</t>
  </si>
  <si>
    <t>24/01/2013</t>
  </si>
  <si>
    <t>25/02/2013</t>
  </si>
  <si>
    <t>25/04/2013</t>
  </si>
  <si>
    <t>28/05/2013</t>
  </si>
  <si>
    <t>24/11/2011</t>
  </si>
  <si>
    <t>26/12/2011</t>
  </si>
  <si>
    <t>29/01/2015</t>
  </si>
  <si>
    <t>19/02/2015</t>
  </si>
  <si>
    <t>14/07/2016</t>
  </si>
  <si>
    <t>15/06/2014</t>
  </si>
  <si>
    <t>25/03/2012</t>
  </si>
  <si>
    <t>27/07/2015</t>
  </si>
  <si>
    <t>26/01/2015</t>
  </si>
  <si>
    <t>22/02/2014</t>
  </si>
  <si>
    <t>23/02/2014</t>
  </si>
  <si>
    <t>אבנר-לויתן סינדיקציה</t>
  </si>
  <si>
    <t>17/05/2017</t>
  </si>
  <si>
    <t>22/01/2015</t>
  </si>
  <si>
    <t>דלק קידוחים-לויתן סי</t>
  </si>
  <si>
    <t>כוכב נוי שותפות -הלו</t>
  </si>
  <si>
    <t>27/06/2017</t>
  </si>
  <si>
    <t>14/05/2015</t>
  </si>
  <si>
    <t>קרדן ישראל הלוואה</t>
  </si>
  <si>
    <t>12/06/2017</t>
  </si>
  <si>
    <t>29/07/2014</t>
  </si>
  <si>
    <t>שפיר הלוואה דולר</t>
  </si>
  <si>
    <t>4/05/2017</t>
  </si>
  <si>
    <t>25/05/2017</t>
  </si>
  <si>
    <t>שפיר הלוואה דולר 2</t>
  </si>
  <si>
    <t>שפיר הלוואה דולר מ.2</t>
  </si>
  <si>
    <t>שפיר הלוואה דולר מ.3</t>
  </si>
  <si>
    <t>שפיר הלוואה דולר מ.4</t>
  </si>
  <si>
    <t>שפיר הלוואה דולר מ.5</t>
  </si>
  <si>
    <t>שפיר הלוואה דולר מ.6</t>
  </si>
  <si>
    <t>שפיר הלוואה דולר מ.7</t>
  </si>
  <si>
    <t>מזרחי פקדון רימונים</t>
  </si>
  <si>
    <t>כתובת הנכס</t>
  </si>
  <si>
    <t>אידיבי תקבול עתידי</t>
  </si>
  <si>
    <t>דמי ניהול החודש</t>
  </si>
  <si>
    <t>המחאות לתשלום</t>
  </si>
  <si>
    <t>מס הכנסה-ניכויים תא )5(</t>
  </si>
  <si>
    <t>שטראוס עלית - הפחתה</t>
  </si>
  <si>
    <t>Fimi 2 PE</t>
  </si>
  <si>
    <t>FIMI 5 Israel Op</t>
  </si>
  <si>
    <t>FIRST TIME</t>
  </si>
  <si>
    <t>-LONESTAR</t>
  </si>
  <si>
    <t>VINTAGE V</t>
  </si>
  <si>
    <t>איאיגי הייסטר VC</t>
  </si>
  <si>
    <t>בית וגג - קרן השקעה</t>
  </si>
  <si>
    <t>הרווסט 2 VC</t>
  </si>
  <si>
    <t>ניורון VC</t>
  </si>
  <si>
    <t>פורטיסימו PE</t>
  </si>
  <si>
    <t>קרן Mideal</t>
  </si>
  <si>
    <t>קרן נוי - בתשתיות ואנרגיה</t>
  </si>
  <si>
    <t>קרן סקיי PE</t>
  </si>
  <si>
    <t>קרן שקד</t>
  </si>
  <si>
    <t>קרן תשתיות PE</t>
  </si>
  <si>
    <t>כוכב נוי שותפות</t>
  </si>
  <si>
    <t>שפיר  כביש 6-דולרי</t>
  </si>
  <si>
    <t>שפיר הנדסה חוצה ישראל צפון בע"מ</t>
  </si>
  <si>
    <t>סה"כ התחייבות בחו"ל</t>
  </si>
  <si>
    <t>first time 2</t>
  </si>
  <si>
    <t>התחיבות עתידית Blackstone Real Estate Partners VII</t>
  </si>
  <si>
    <t>american sec v atlas PE</t>
  </si>
  <si>
    <t>APAX VII SIDECAR  PE</t>
  </si>
  <si>
    <t>Apollo European Principal Financin</t>
  </si>
  <si>
    <t>Dover Street V</t>
  </si>
  <si>
    <t>Hamilton  Secondary PE</t>
  </si>
  <si>
    <t>HEMILTON LINE SECOND 3</t>
  </si>
  <si>
    <t>ICG Recovery PE</t>
  </si>
  <si>
    <t>קרן   EIG Energy XVI</t>
  </si>
  <si>
    <t>דלק קידוחים בע"מ-לוויתן</t>
  </si>
  <si>
    <t>29/05/17</t>
  </si>
  <si>
    <t>31/01/17</t>
  </si>
  <si>
    <t>28/02/17</t>
  </si>
  <si>
    <t>מ.ק.מ 518 פדיון 2.5.18- בנק ישראל- מק"מ</t>
  </si>
  <si>
    <t>Israel 5.125 3/19- ממשל דואלית</t>
  </si>
  <si>
    <t>US46513E5Y48</t>
  </si>
  <si>
    <t>IFC 6.3 11/25/24- Intl Finance corp</t>
  </si>
  <si>
    <t>ISCTR 5.375 10/06/21- TURKIYE IS BANKASI</t>
  </si>
  <si>
    <t>Ba1</t>
  </si>
  <si>
    <t>1420</t>
  </si>
  <si>
    <t>Aa1</t>
  </si>
  <si>
    <t>31/07/16</t>
  </si>
  <si>
    <t>230</t>
  </si>
  <si>
    <t>Aa2</t>
  </si>
  <si>
    <t>Aa3</t>
  </si>
  <si>
    <t>29/12/16</t>
  </si>
  <si>
    <t>0</t>
  </si>
  <si>
    <t>A1</t>
  </si>
  <si>
    <t>השקעות ואחזקות</t>
  </si>
  <si>
    <t>30/06/16</t>
  </si>
  <si>
    <t>עץ, נייר ודפוס</t>
  </si>
  <si>
    <t>A2</t>
  </si>
  <si>
    <t>שירותים</t>
  </si>
  <si>
    <t>A3</t>
  </si>
  <si>
    <t>198</t>
  </si>
  <si>
    <t>29/06/17</t>
  </si>
  <si>
    <t>30/04/17</t>
  </si>
  <si>
    <t>לא מדורג</t>
  </si>
  <si>
    <t>דולר ניו-זילנד</t>
  </si>
  <si>
    <t>30/09/14</t>
  </si>
  <si>
    <t>Other</t>
  </si>
  <si>
    <t>שטראוס עלית - הפחתה- שטראוס גרופ בע"מ</t>
  </si>
  <si>
    <t>פרטנר בכספת U בנק- PARTNERS GROUP</t>
  </si>
  <si>
    <t>פמס- מפעלי פ.מ.ס. מיגון בע"מ</t>
  </si>
  <si>
    <t>ארד- ארד בע"מ</t>
  </si>
  <si>
    <t>מיטרוניקס- מיטרוניקס בע"מ</t>
  </si>
  <si>
    <t>*פניקס 1- הפניקס אחזקות בע"מ</t>
  </si>
  <si>
    <t>דיסקונט השקעות- חברת השקעות דיסקונט בע"מ</t>
  </si>
  <si>
    <t>צור- צור שמיר אחזקות בע"מ</t>
  </si>
  <si>
    <t>ארקו החזקות- ארקו החזקות בע"מ</t>
  </si>
  <si>
    <t>אפקון תעשיות 1- אפקון תעשיות בע"מ</t>
  </si>
  <si>
    <t>מזור רובוטיקה- מזור רובוטיקה ניתוחיות בע"מ</t>
  </si>
  <si>
    <t>איסתא- איסתא ליינס בע"מ</t>
  </si>
  <si>
    <t>סקופ- קבוצת סקופ מתכות בע"מ</t>
  </si>
  <si>
    <t>רמי לוי- רשת חנויות רמי לוי שיווק השיקמה 2006 בע"מ</t>
  </si>
  <si>
    <t>קליל- קליל תעשיות בע"מ</t>
  </si>
  <si>
    <t>וילאר- וילאר אינטרנשיונל בע"מ</t>
  </si>
  <si>
    <t>דמרי- י.ח.דמרי בניה ופיתוח בע"מ</t>
  </si>
  <si>
    <t>לוינשטיין נכסים- לוינשטיין נכסים</t>
  </si>
  <si>
    <t>סלע נדלן- סלע קפיטל נדל"ן בע"מ</t>
  </si>
  <si>
    <t>מנקיינד- פלאזה סנטרס</t>
  </si>
  <si>
    <t>ספאנטק- נ.ר. ספאנטק תעשיות בע"מ</t>
  </si>
  <si>
    <t>נייר חדרה- נייר חדרה לשעבר מפעלי נייר</t>
  </si>
  <si>
    <t>אודיוקודס- אודיוקודס בע"מ</t>
  </si>
  <si>
    <t>סרגון- סרגון נטוורקס בע"מ</t>
  </si>
  <si>
    <t>וואן טכנולוגיות תוכנה- וואן טכנולוגיות תוכנה(או.אס.טי)בע"מ</t>
  </si>
  <si>
    <t>ננו דיימשן - הפחתה- ננו דיימנשן בע"מ</t>
  </si>
  <si>
    <t>ביוטיים</t>
  </si>
  <si>
    <t>בוימלגרין- בוימלגרין קפיטל בע"מ</t>
  </si>
  <si>
    <t>חנל יהש חייבים לקבל- חנ"ל - ים המלח שותפות מוגבלת</t>
  </si>
  <si>
    <t>אייס דיפו- אייס אוטו דיפו בע"מ</t>
  </si>
  <si>
    <t>נפטא חיפושים חייבים לקבל- נפטא חיפושים - שותפות מוגבלת</t>
  </si>
  <si>
    <t>קרסו - הפחתה- קרסו מרכזים מסחרים בע"מ</t>
  </si>
  <si>
    <t>פלדה- מפעלי פלדה מאוחדים בע"מ</t>
  </si>
  <si>
    <t>1 אנגל יורו- אנגל אירופה בע"מ</t>
  </si>
  <si>
    <t>אנגל משאבים- אנגל משאבים ופיתוח בע"מ</t>
  </si>
  <si>
    <t>אפריקה- אפריקה-ישראל להשקעות בע"מ</t>
  </si>
  <si>
    <t>ISRAEL CHMICALS- כימיקלים לישראל בע"מ</t>
  </si>
  <si>
    <t>IL002810146</t>
  </si>
  <si>
    <t>Perrigo company- פריגו קומפני הישנה דואלי</t>
  </si>
  <si>
    <t>US7142901039</t>
  </si>
  <si>
    <t>Check Point Software- צ'ק פוינט</t>
  </si>
  <si>
    <t>IL0010824113-70416896</t>
  </si>
  <si>
    <t>MLNX US_MELLANOX TECHNOLOGI - מלאנוקס טכנולוגיות בע"מ</t>
  </si>
  <si>
    <t>US46429B5983</t>
  </si>
  <si>
    <t>Sapiens International</t>
  </si>
  <si>
    <t>TEVA PHARMACEUT</t>
  </si>
  <si>
    <t>Unicredit SpA- UNICREDIT SPA</t>
  </si>
  <si>
    <t>MOSAIC CO/THE</t>
  </si>
  <si>
    <t>Credit Suisse AG- CREDIT SUISSE</t>
  </si>
  <si>
    <t>פרנק שווצרי</t>
  </si>
  <si>
    <t>ENI SPA- Eni S.P.A</t>
  </si>
  <si>
    <t>Lukoil- SPON ADR- Lukoil- SPON ADR</t>
  </si>
  <si>
    <t>NVS US- Novartis AG</t>
  </si>
  <si>
    <t>US66987V1097</t>
  </si>
  <si>
    <t>Mosaic Co- MOSAIC CO</t>
  </si>
  <si>
    <t>US61945A1079</t>
  </si>
  <si>
    <t>TESCO 4.75% 13/4/10- TESCO PLC</t>
  </si>
  <si>
    <t>ENZY US</t>
  </si>
  <si>
    <t>ALLERGAN PLC- WATSON PHARMACE</t>
  </si>
  <si>
    <t>Aroundtown property holdings plc- Aroundtown property</t>
  </si>
  <si>
    <t>Nieuwe steen investments nv- Nieuwe Steen Investments NV</t>
  </si>
  <si>
    <t>NL0000292324</t>
  </si>
  <si>
    <t>DOLLAR GENERAL CORP</t>
  </si>
  <si>
    <t>FACEBOOK INC-A- FACEBOOK INC - A</t>
  </si>
  <si>
    <t>US303M1027</t>
  </si>
  <si>
    <t>TELIT COMMUNIC</t>
  </si>
  <si>
    <t>TELIT COMMUNICATION- TELIT COMMUNICATIONS PLC</t>
  </si>
  <si>
    <t>Deutsche telekom ag- DEUTSCHE TELECOM</t>
  </si>
  <si>
    <t>France Telecom sa- France Telecom sa</t>
  </si>
  <si>
    <t>Vodafone group-adr- Vodafone Group</t>
  </si>
  <si>
    <t>JETBLUE AIRWAYS</t>
  </si>
  <si>
    <t>MOLSON COORS BREWIN</t>
  </si>
  <si>
    <t>35פסגות סל ת"א- פסגות תעודות סל בע"מ לשעבר תאלי</t>
  </si>
  <si>
    <t>*קסםסמ 35 יורו 50- קסם תעודות סל ומוצרי מדדים בע"מ</t>
  </si>
  <si>
    <t>הראל סל גליל 0-2- הראל סל בע"מ</t>
  </si>
  <si>
    <t>עדן דולר ג- עדן דולר בע"מ</t>
  </si>
  <si>
    <t>*קסם סל פד ת"א מק"מ- קסם תעודות סל ומוצרי מדדים בע"מ</t>
  </si>
  <si>
    <t>*קסם סמ 0-2 גליל- קסם תעודות סל ומוצרי מדדים בע"מ</t>
  </si>
  <si>
    <t>*קסם סמ 2-5 גליל- קסם תעודות סל ומוצרי מדדים בע"מ</t>
  </si>
  <si>
    <t>*קסם סמ גליל 5-10- קסם תעודות סל ומוצרי מדדים בע"מ</t>
  </si>
  <si>
    <t>Ishares msci brazil- ISHARES MSCI BRAZIL</t>
  </si>
  <si>
    <t>US4642864007-70297635</t>
  </si>
  <si>
    <t>Ishares msci emer- ISHARES MSCI EMER</t>
  </si>
  <si>
    <t>US4642872349</t>
  </si>
  <si>
    <t>Ishares core s&amp;p 500 etf- Ishares_BlackRock _ US</t>
  </si>
  <si>
    <t>US4642872000</t>
  </si>
  <si>
    <t>Lyxor etf dj euro- LYXOR ETF</t>
  </si>
  <si>
    <t>FR0007054358</t>
  </si>
  <si>
    <t>VGK US- Vanguard Group</t>
  </si>
  <si>
    <t>IE00B44Z5B47</t>
  </si>
  <si>
    <t>Ishares jp morgan bond- ISHARES JP MORGAN EM</t>
  </si>
  <si>
    <t>US4642882819</t>
  </si>
  <si>
    <t>EMLC US- MARKET VECTORS</t>
  </si>
  <si>
    <t>US57060U5222</t>
  </si>
  <si>
    <t>POWERSHARES EM MAR- POWERSHARES</t>
  </si>
  <si>
    <t>US73936T5737</t>
  </si>
  <si>
    <t>BND US- Vanguard Group</t>
  </si>
  <si>
    <t>Ishares iboxx bond- Ishares iboxx bond</t>
  </si>
  <si>
    <t>US4642872422</t>
  </si>
  <si>
    <t>COLCHIS P2P INCOME FUND- Colchis Capital Management</t>
  </si>
  <si>
    <t>27447</t>
  </si>
  <si>
    <t>ion israel feeder found- ION ISRAEL FEEDER FUND LTD</t>
  </si>
  <si>
    <t>27177</t>
  </si>
  <si>
    <t>NB-CH OPP-S¢A- NUMBER BERMAN</t>
  </si>
  <si>
    <t>IE00BBMZJ36</t>
  </si>
  <si>
    <t>11185</t>
  </si>
  <si>
    <t>11186</t>
  </si>
  <si>
    <t>PIMCO EMERGING MARKETS ADVAN- PIMCO</t>
  </si>
  <si>
    <t>PIMCO GIS CAPITAL- PIMCO</t>
  </si>
  <si>
    <t>IE00B6VH4D24 - 74902602</t>
  </si>
  <si>
    <t>C001440M707 - ת"א 35- מסלקת הבורסה</t>
  </si>
  <si>
    <t>P001440M707 - ת"א 35- מסלקת הבורסה</t>
  </si>
  <si>
    <t>CSTE C 37.5 20/10/2017- CAESAR STON SDOT</t>
  </si>
  <si>
    <t>MLNX C 52.5 15/09/2017- MLNX US</t>
  </si>
  <si>
    <t>MLNX C 52.5 19/01/2018- MLNX US</t>
  </si>
  <si>
    <t>MLNX C 55 19/01/2018- MLNX US</t>
  </si>
  <si>
    <t>MLNX C 65 19/01/2018- MLNX US</t>
  </si>
  <si>
    <t>MLNX C 70 19/01/2018- MLNX US</t>
  </si>
  <si>
    <t>MLNX P 45 19/01/2018- MLNX US</t>
  </si>
  <si>
    <t>MLNX P 47 19/01/2018- MLNX US</t>
  </si>
  <si>
    <t>MYL C 42.5 19/01/2018- MYLAN, INC</t>
  </si>
  <si>
    <t>MYL C 50 19/01/2018- MYLAN, INC</t>
  </si>
  <si>
    <t>MYL P 40 19/01/2018- MYLAN, INC</t>
  </si>
  <si>
    <t>SEDG P 17 15/09/2017- SOLAREDGE TECHNOLOGIES INC</t>
  </si>
  <si>
    <t>SEDG P 17 15/12/2017- SOLAREDGE TECHNOLOGIES INC</t>
  </si>
  <si>
    <t>ORBK C 35 17/11/2017- אורבוטק בע"מ</t>
  </si>
  <si>
    <t>ORBK P 30 17/11/2017- אורבוטק בע"מ</t>
  </si>
  <si>
    <t>TSEM C 27 19/01/2018- טאואר</t>
  </si>
  <si>
    <t>TSEM P 18 19/01/2018- טאואר</t>
  </si>
  <si>
    <t>TSEM P 20 20/10/2017- טאואר</t>
  </si>
  <si>
    <t>TSEM P 21 19/01/2018- טאואר</t>
  </si>
  <si>
    <t>TEVA C 40 15/09/2017- טבע תעשיות פרמצבטיות בע"מ</t>
  </si>
  <si>
    <t>TSEM C 25 21/07/2017- טאואר</t>
  </si>
  <si>
    <t>CSTE C 42.5 20/10/2017- CAESAR STON SDOT</t>
  </si>
  <si>
    <t>CSTE P 30 20/10/2017- CAESAR STON SDOT</t>
  </si>
  <si>
    <t>CSTE P 30 21/07/2017- CAESAR STON SDOT</t>
  </si>
  <si>
    <t>DK C 25 21/07/2017- Delek us</t>
  </si>
  <si>
    <t>MLNX C 60 15/09/2017- MLNX US</t>
  </si>
  <si>
    <t>MYL C 42.5 20/10/2017- MYLAN, INC</t>
  </si>
  <si>
    <t>MYL C 50 20/10/2017- MYLAN, INC</t>
  </si>
  <si>
    <t>MYL C 50 21/07/2017- MYLAN, INC</t>
  </si>
  <si>
    <t>MYL P 37.5 20/10/2017- MYLAN, INC</t>
  </si>
  <si>
    <t>MYL P 40 20/10/2017- MYLAN, INC</t>
  </si>
  <si>
    <t>MYL P 42.5 20/10/2017- MYLAN, INC</t>
  </si>
  <si>
    <t>MYL P 42.5 21/07/2017- MYLAN, INC</t>
  </si>
  <si>
    <t>POT P 17 15/09/2017- POTASH CORP</t>
  </si>
  <si>
    <t>SODA P 41 21/07/2017- SodaStream International Ltd</t>
  </si>
  <si>
    <t>ORBK C 35 18/08/2017- אורבוטק בע"מ</t>
  </si>
  <si>
    <t>ORBK P 30 18/08/2017- אורבוטק בע"מ</t>
  </si>
  <si>
    <t>ORA C 65 15/09/2017- אורמת טכנולגיות אינק דואלי</t>
  </si>
  <si>
    <t>TSEM C 23 20/10/2017- טאואר</t>
  </si>
  <si>
    <t>TSEM C 24 20/10/2017- טאואר</t>
  </si>
  <si>
    <t>TSEM P 19 20/10/2017- טאואר</t>
  </si>
  <si>
    <t>TEVA C 35 19/01/2018- טבע תעשיות פרמצבטיות בע"מ</t>
  </si>
  <si>
    <t>TEVA C 42.5 19/01/2018- טבע תעשיות פרמצבטיות בע"מ</t>
  </si>
  <si>
    <t>TEVA P 27.5 19/01/2018- טבע תעשיות פרמצבטיות בע"מ</t>
  </si>
  <si>
    <t>CEL C 12.5 15/9/2017- סלקום ישראל בע"מ</t>
  </si>
  <si>
    <t>EMBI JP MORGAN</t>
  </si>
  <si>
    <t>DAX INDEX FUT 09/2017- בנק הפועלים בע"מ</t>
  </si>
  <si>
    <t>EURO BUND 09/2017- בנק הפועלים בע"מ</t>
  </si>
  <si>
    <t>תיירות ומלונות</t>
  </si>
  <si>
    <t>FTSE 100 FUT 09/2017- בנק הפועלים בע"מ</t>
  </si>
  <si>
    <t>תעשייה שונות</t>
  </si>
  <si>
    <t>IBEX 35 INDX FUT 07/2017- בנק הפועלים בע"מ</t>
  </si>
  <si>
    <t>JMLNPXUS 116.13 22/11/17- בנק הפועלים בע"מ</t>
  </si>
  <si>
    <t>MINI DOW FUT 09/2017- בנק הפועלים בע"מ</t>
  </si>
  <si>
    <t>NASDAQ 100 E-MINI 09/2017- בנק הפועלים בע"מ</t>
  </si>
  <si>
    <t>NDUEACWF 27/02/18- בנק הפועלים בע"מ</t>
  </si>
  <si>
    <t>NDUEEGF 08/12/2017- בנק הפועלים בע"מ</t>
  </si>
  <si>
    <t>NDUEEGF 26/03/2018- בנק הפועלים בע"מ</t>
  </si>
  <si>
    <t>NIKKEI 225 (YEN) 09/2017- בנק הפועלים בע"מ</t>
  </si>
  <si>
    <t>S&amp;P 500 FUT 09/2017- בנק הפועלים בע"מ</t>
  </si>
  <si>
    <t>TOPIX INDEX FUT 09/2017- בנק הפועלים בע"מ</t>
  </si>
  <si>
    <t>20MM IBOXHY 259 DEC17 JPM- בנק ירושלים בע"מ</t>
  </si>
  <si>
    <t>LQD 43M 22/09/2017 לאומי- בנק לאומי לישראל בע"מ</t>
  </si>
  <si>
    <t>ES Mizrahi NDUEEGF 388.174 08/01/2018- בנק מזרחי טפחות בע"מ</t>
  </si>
  <si>
    <t>ES Mizrahi NDUEEGF 394.098 18/01/2018- בנק מזרחי טפחות בע"מ</t>
  </si>
  <si>
    <t>Excellence Mizrahi SPSIBKT 10/11/2017- בנק מזרחי טפחות בע"מ</t>
  </si>
  <si>
    <t>Excellence Mizrahi SPTRMDCP 08/03/2017- בנק מזרחי טפחות בע"מ</t>
  </si>
  <si>
    <t>שיקוף וון קוריאני- בנק מזרחי טפחות בע"מ</t>
  </si>
  <si>
    <t>ES Mizrahi IBOXXMJA 185.4 20/12/2017- טבע תעשיות פרמצבטיות בע"מ</t>
  </si>
  <si>
    <t>עזריאלי קבוצה ס-3 נייר מסחרי- קבוצת עזריאלי בע"מ (לשעבר קנית מימון)</t>
  </si>
  <si>
    <t>20/08/14</t>
  </si>
  <si>
    <t>סקורפיו אגח א- סקורפיו נדל"ן בע"מ</t>
  </si>
  <si>
    <t>עזריאלי אגח א' עמיתים- קבוצת עזריאלי בע"מ (לשעבר קנית מימון)</t>
  </si>
  <si>
    <t>עזריאלי קבוצה אגח א רמ- קבוצת עזריאלי בע"מ (לשעבר קנית מימון)</t>
  </si>
  <si>
    <t>כ. התחייבות כלל ביטוח סד'1- כלל החזקות עסקי ביטוח בע"מ</t>
  </si>
  <si>
    <t>כ.התחייבות כלל ביטוח סד' 1- כלל החזקות עסקי ביטוח בע"מ</t>
  </si>
  <si>
    <t>כ.התחייבות כלל ביטוח סד'1- כלל החזקות עסקי ביטוח בע"מ</t>
  </si>
  <si>
    <t>משאב ייזום ופתוח אגח ג- משאב יזום ופיתוח בע"מ</t>
  </si>
  <si>
    <t>בנהפ שה ראשוני מורכב ג'- בנק הפועלים בע"מ</t>
  </si>
  <si>
    <t>ש"ה לאומי 6.9% 06/2017- בנק לאומי לישראל בע"מ</t>
  </si>
  <si>
    <t>10-6040189</t>
  </si>
  <si>
    <t>שה  בנהפ מורכב ב' 2019- בנק הפועלים בע"מ</t>
  </si>
  <si>
    <t>שה בנהפ  מורכב ג' 2022- בנק הפועלים בע"מ</t>
  </si>
  <si>
    <t>שה בנק הפועלים מורכב ב' 2019- בנק הפועלים בע"מ</t>
  </si>
  <si>
    <t>שטר הון בנק הפועלים  מורכב2019- בנק הפועלים בע"מ</t>
  </si>
  <si>
    <t>יצחקי מחסנים אגח א רמ- יצחקי מחסנים בע"מ</t>
  </si>
  <si>
    <t>דור אנרגיה סד' 2  2019- דור אלון אנרגיה בישראל (1988) בע"מ</t>
  </si>
  <si>
    <t>דור אנרגיה סד' 2 2019- דור אלון אנרגיה בישראל (1988) בע"מ</t>
  </si>
  <si>
    <t>דור אנרגיה סד' 2- דור אלון אנרגיה בישראל (1988) בע"מ</t>
  </si>
  <si>
    <t>דור אנרגיה סדרה 2- דור אלון אנרגיה בישראל (1988) בע"מ</t>
  </si>
  <si>
    <t>דרך ארץ אגח ב ( מזנין)- דרך ארץ הייווייז (1997) בע"מ</t>
  </si>
  <si>
    <t>בראק הולדינג אגח ד רמ- בי.סי.אייץ'-בראק קפיטל הולדינגס בע"מ</t>
  </si>
  <si>
    <t>חוב מסופק - אלון דלק סד 1- אלון חברת הדלק לישראל בע"מ</t>
  </si>
  <si>
    <t>חוב מסופק הום סנטר אגח א- הום סנטר (עשה זאת בעצמך) בע"מ</t>
  </si>
  <si>
    <t>פרופיט ד' - הסדר חוב- פרופיט תעשיות בניה בע"מ</t>
  </si>
  <si>
    <t>סקורפיו - הסדר חוב- סקורפיו נדל"ן בע"מ</t>
  </si>
  <si>
    <t>חוב מסופק לגנא הולדינג- לגנא הולדינגס בע"מ</t>
  </si>
  <si>
    <t>אלון דלק אגח א חש1/17- אלון חברת הדלק לישראל בע"מ</t>
  </si>
  <si>
    <t>גמול אגח א חש 12/09 FX- גמול חברה להשקעות בע"מ</t>
  </si>
  <si>
    <t>הפרשי שווי - פרופיט הסדר חוב- פרופיט תעשיות בניה בע"מ</t>
  </si>
  <si>
    <t>סקיילקס ד' - הסדר חוב- סקיילקס קורפוריישן בע"מ</t>
  </si>
  <si>
    <t>מזרחי טפחות-קוקו- בנק מזרחי טפחות בע"מ</t>
  </si>
  <si>
    <t>קוקו- בנק יהב- בנק יהב</t>
  </si>
  <si>
    <t>חשמל סדרה 2020- חברת החשמל לישראל בע"מ</t>
  </si>
  <si>
    <t>אמקור אגח א לס רמ- אמפא השקעות בע"מ</t>
  </si>
  <si>
    <t>אדאקום- אדאקום טכנולוגיות בע"מ</t>
  </si>
  <si>
    <t>מ.פלדה אג-1 מפ1/00- מפעלי פלדה מאוחדים בע"מ</t>
  </si>
  <si>
    <t>דלק (תמר) 25$ - רמ_FX- דלק ואבנר תמר בונד בע"מ</t>
  </si>
  <si>
    <t>חוב מסופק אג"ח צים - עמיתים- צים שווק ישיר ע.ר בע"מ</t>
  </si>
  <si>
    <t>651</t>
  </si>
  <si>
    <t>נתיבים בעמ- נתיבים אגרות חוב בע"מ</t>
  </si>
  <si>
    <t>1191</t>
  </si>
  <si>
    <t>צים אגח A1 דולרי- צים שירותי ספנות משולבים בע"מ</t>
  </si>
  <si>
    <t>צים אגח ד-דולרי- צים שירותי ספנות משולבים בע"מ</t>
  </si>
  <si>
    <t>ריסקיפייד בע"מ- ריסקיפייד בע"מ</t>
  </si>
  <si>
    <t>סנה- הסנה חברה לביטוח בע"מ</t>
  </si>
  <si>
    <t>פויכטונגר השקעות(חברה מחוקה)- פויכטונגר השקעות 1984 בע"מ</t>
  </si>
  <si>
    <t>סיאלו- סיאלו טכנולוגיה ישראל בע"מ</t>
  </si>
  <si>
    <t>צים הקצאת מניות יולי 2014- צים שירותי ספנות משולבים בע"מ</t>
  </si>
  <si>
    <t>וינטג' 6- וינטג'</t>
  </si>
  <si>
    <t>מגמה הולה קרן הון- מגמה</t>
  </si>
  <si>
    <t>קרן VALNCE- מגמה</t>
  </si>
  <si>
    <t>קרן מגמה 3- מגנום</t>
  </si>
  <si>
    <t>קרן מנוף 1ב' ש מוגבלת-בראשית- קרן מנוף 1 ב - שקלית</t>
  </si>
  <si>
    <t>ק מנוף 2 אוריגו השקעות -בראשית- קרן מנוף אוריגו 1</t>
  </si>
  <si>
    <t>נוקד אקוויטי (נייר זמני)- נוקד</t>
  </si>
  <si>
    <t>אנרקון- charb</t>
  </si>
  <si>
    <t>פורטיסמו  3- פורטיסימו ניהול הון בע"מ</t>
  </si>
  <si>
    <t>קרן HELIOS קרן תשתיות- ערבה</t>
  </si>
  <si>
    <t>VALENC D - GENESIS- Genesis</t>
  </si>
  <si>
    <t>טנא קיונרגי קרן השקעה- טנא השקעות</t>
  </si>
  <si>
    <t>קרן טנא 3- טנא השקעות</t>
  </si>
  <si>
    <t>VALENS D MAGMA- מגמה</t>
  </si>
  <si>
    <t>סקיי 2- ס. ה. סקיי 11 ש.מ.</t>
  </si>
  <si>
    <t>פימי 5 ב ק.השקעה- פימי מזנין(1) קרן הון סיכון</t>
  </si>
  <si>
    <t>קרן נוי מגלים- קרן נוי 1 להשקעה בתשתיות אנרגיה ש.מ</t>
  </si>
  <si>
    <t>קרן נוי נגב אנרגיה אשלים- קרן נוי 1 להשקעה בתשתיות אנרגיה ש.מ</t>
  </si>
  <si>
    <t>קרן אתמבה אבגול- HEMILTON</t>
  </si>
  <si>
    <t>Sphera Hcare Global- SPHERA</t>
  </si>
  <si>
    <t>הלוואה קורטלנד קרן השקעה 2- KORTLEND</t>
  </si>
  <si>
    <t>קורטלנד קרן השקעה 2- KORTLEND</t>
  </si>
  <si>
    <t>ריבית לקבל קורטלנד פנסיה- KORTLEND</t>
  </si>
  <si>
    <t>BK OPPORTUNITIES</t>
  </si>
  <si>
    <t>BK Opp. Fund-4 - Class B- BK Opportunities fund</t>
  </si>
  <si>
    <t>BK OPPORTUNITY 3- BK Opportunities fund</t>
  </si>
  <si>
    <t>KYG131021431</t>
  </si>
  <si>
    <t>דאלאס ריבית לקבל- Colonnade Dallas</t>
  </si>
  <si>
    <t>הלוואה PLAZA DRIVE- GFI טקסס</t>
  </si>
  <si>
    <t>הלוואה לקרן דלאס- GFI טקסס</t>
  </si>
  <si>
    <t>קרן טקסס דאלס- GFI טקסס</t>
  </si>
  <si>
    <t>קרן נדלן PLAZA DRIVE- GFI טקסס</t>
  </si>
  <si>
    <t>השקעה בסקוטלנד- PLAZA DRIVE</t>
  </si>
  <si>
    <t>הלוואה קרן טקסס- קולומבוס</t>
  </si>
  <si>
    <t>קולומבוס אוהיו ק.נ 2- קרן נוי חוצה ישראל</t>
  </si>
  <si>
    <t>קולומבוס אוהיו קרן נדלן- קרן נוי חוצה ישראל</t>
  </si>
  <si>
    <t>קרן נוי 1 חוצה ישראל- קרן נוי חוצה ישראל</t>
  </si>
  <si>
    <t>קרן נוי -חוצה ישראל- קרן נוי חוצה ישראל</t>
  </si>
  <si>
    <t>קרן טקסס GFI- קולומבוס</t>
  </si>
  <si>
    <t>AMERICAN SECURITIES- american securities</t>
  </si>
  <si>
    <t>CLAREANT EUROPEAN DIREET LEN- gll</t>
  </si>
  <si>
    <t>LAYFIN DIRECT LENDING- gll</t>
  </si>
  <si>
    <t>DOVER IX קרן השקעה- HARBOURVEST</t>
  </si>
  <si>
    <t>אנלייט מובילים שותפות מוגבלת- IPEX</t>
  </si>
  <si>
    <t>APE III OTIS- גרוב סטריט</t>
  </si>
  <si>
    <t>AUTOTALKS קרן השקעה- גרוב סטריט</t>
  </si>
  <si>
    <t>פרטנר-אופציה-להלוואה</t>
  </si>
  <si>
    <t>אופציה על מניות דלתא GMM- דלתא-גליל תעשיות בע"מ</t>
  </si>
  <si>
    <t>איגודן-אופציה ללווה</t>
  </si>
  <si>
    <t>GBP/USD C 1.32 14.8.17- בנק הפועלים בע"מ</t>
  </si>
  <si>
    <t>FWD CCY\ILS 20170509 USD\ILS 3.5918000 20170727</t>
  </si>
  <si>
    <t>IRS 0.62%  30.4.21- בנק הפועלים בע"מ</t>
  </si>
  <si>
    <t>IRS 0.62% 30.4.21- בנק הפועלים בע"מ</t>
  </si>
  <si>
    <t>IRS 0.67% 30.4.21- בנק הפועלים בע"מ</t>
  </si>
  <si>
    <t>IRS 1.38% 31.8.25- בנק הפועלים בע"מ</t>
  </si>
  <si>
    <t>IRS 1.42 % 31.8.25- בנק הפועלים בע"מ</t>
  </si>
  <si>
    <t>IRS 1.42% 31.8.25- בנק הפועלים בע"מ</t>
  </si>
  <si>
    <t>IRS 1.425 % 31.8.25- בנק הפועלים בע"מ</t>
  </si>
  <si>
    <t>IRS 1.425% 31.8.25- בנק הפועלים בע"מ</t>
  </si>
  <si>
    <t>IRS 1.49 % 31.8.25- בנק הפועלים בע"מ</t>
  </si>
  <si>
    <t>IRS 1.49% 31.8.25- בנק הפועלים בע"מ</t>
  </si>
  <si>
    <t>IRS 1.494 % 31.8.25- בנק הפועלים בע"מ</t>
  </si>
  <si>
    <t>IRS הפרשים- בנק הפועלים בע"מ</t>
  </si>
  <si>
    <t>דולר לירה טורקית 3.22 21.7.17- בנק הפועלים בע"מ</t>
  </si>
  <si>
    <t>דולר לירה טורקית 3.2928 21.7.17- בנק הפועלים בע"מ</t>
  </si>
  <si>
    <t>דולר שקל 3.5902 27.7.17- בנק הפועלים בע"מ</t>
  </si>
  <si>
    <t>דולר שקל 3.591 27.7.17- בנק הפועלים בע"מ</t>
  </si>
  <si>
    <t>דולר שקל 3.5939 27.7.17- בנק הפועלים בע"מ</t>
  </si>
  <si>
    <t>דולר שקל 3.5943 27.7.17- בנק הפועלים בע"מ</t>
  </si>
  <si>
    <t>דולר שקל 3.6003 27.7.17- בנק הפועלים בע"מ</t>
  </si>
  <si>
    <t>דולר שקל 3.604 3.4.18- בנק הפועלים בע"מ</t>
  </si>
  <si>
    <t>דולר שקל 3.6073 31.7.17- בנק הפועלים בע"מ</t>
  </si>
  <si>
    <t>דולר שקל 3.7495 31.8.17- בנק הפועלים בע"מ</t>
  </si>
  <si>
    <t>דולר שקל 3.754 31.8.17- בנק הפועלים בע"מ</t>
  </si>
  <si>
    <t>יורו ש"ח 4.9336 23/05/13- בנק הפועלים בע"מ</t>
  </si>
  <si>
    <t>יורו שקל 3.9239 27.7.17- בנק הפועלים בע"מ</t>
  </si>
  <si>
    <t>יורו שקל 3.9266 27.7.17- בנק הפועלים בע"מ</t>
  </si>
  <si>
    <t>יורו שקל 3.9267 27.7.17- בנק הפועלים בע"מ</t>
  </si>
  <si>
    <t>יורו שקל 3.9621 27.7.17- בנק הפועלים בע"מ</t>
  </si>
  <si>
    <t>יין שקל 3.1617 27.7.17- בנק הפועלים בע"מ</t>
  </si>
  <si>
    <t>לירה טורקית דולר 3.22 21.7.17- בנק הפועלים בע"מ</t>
  </si>
  <si>
    <t>לירה טורקית דולר 3.2928 21.7.17- בנק הפועלים בע"מ</t>
  </si>
  <si>
    <t>לישט שקל 4.6512 27.7.17- בנק הפועלים בע"מ</t>
  </si>
  <si>
    <t>פרנק שוויצרי שקל 3.5913 27.7.17- בנק הפועלים בע"מ</t>
  </si>
  <si>
    <t>שקל דולר 3.5902 27.7.17- בנק הפועלים בע"מ</t>
  </si>
  <si>
    <t>שקל דולר 3.591 27.7.17- בנק הפועלים בע"מ</t>
  </si>
  <si>
    <t>שקל דולר 3.5939 27.7.17- בנק הפועלים בע"מ</t>
  </si>
  <si>
    <t>שקל דולר 3.5943 27.7.17- בנק הפועלים בע"מ</t>
  </si>
  <si>
    <t>שקל דולר 3.6003 27.7.17- בנק הפועלים בע"מ</t>
  </si>
  <si>
    <t>שקל דולר 3.604 3.4.18- בנק הפועלים בע"מ</t>
  </si>
  <si>
    <t>שקל דולר 3.6073 31.7.17- בנק הפועלים בע"מ</t>
  </si>
  <si>
    <t>שקל דולר 3.7495 31.8.17- בנק הפועלים בע"מ</t>
  </si>
  <si>
    <t>שקל דולר 3.754 31.8.17- בנק הפועלים בע"מ</t>
  </si>
  <si>
    <t>שקל יורו 3.9239 27.7.17- בנק הפועלים בע"מ</t>
  </si>
  <si>
    <t>שקל יורו 3.9266 27.7.17- בנק הפועלים בע"מ</t>
  </si>
  <si>
    <t>שקל יורו 3.9267 27.7.17- בנק הפועלים בע"מ</t>
  </si>
  <si>
    <t>שקל יורו 3.9621 27.7.17- בנק הפועלים בע"מ</t>
  </si>
  <si>
    <t>שקל יין 3.1617 27.7.17- בנק הפועלים בע"מ</t>
  </si>
  <si>
    <t>שקל לישט 4.6512 27.7.17- בנק הפועלים בע"מ</t>
  </si>
  <si>
    <t>שקל פרנק שוויצרי 3.5913 27.7.17- בנק הפועלים בע"מ</t>
  </si>
  <si>
    <t>FWD CCY\ILS 20170509 EUR\ILS 3.9235000 20170727- בנק לאומי לישראל בע"מ</t>
  </si>
  <si>
    <t>FWD CCY\ILS 20170509 GBP\ILS 4.6439000 20170727- בנק לאומי לישראל בע"מ</t>
  </si>
  <si>
    <t>FWD CCY\ILS 20170509 JPY\ILS 3.1610000 20170727- בנק לאומי לישראל בע"מ</t>
  </si>
  <si>
    <t>FWD CCY\ILS 20170509 USD\ILS 3.5918000 20170727- בנק לאומי לישראל בע"מ</t>
  </si>
  <si>
    <t>FWD CCY\ILS 20170516 USD\ILS 3.5939000 20170727- בנק לאומי לישראל בע"מ</t>
  </si>
  <si>
    <t>FWD CCY\ILS 20170522 USD\ILS 3.5820000 20170727- בנק לאומי לישראל בע"מ</t>
  </si>
  <si>
    <t>FWD CCY\ILS 20170523 JPY\ILS 0.0322550 20170727- בנק לאומי לישראל בע"מ</t>
  </si>
  <si>
    <t>דולר קנדי שקל 2.6562 27.7.17- בנק לאומי לישראל בע"מ</t>
  </si>
  <si>
    <t>דולר שקל  3.6031 3.4.18- בנק לאומי לישראל בע"מ</t>
  </si>
  <si>
    <t>דולר שקל 3.51335 27.7.17- בנק לאומי לישראל בע"מ</t>
  </si>
  <si>
    <t>דולר שקל 3.518 27.7.17- בנק לאומי לישראל בע"מ</t>
  </si>
  <si>
    <t>דולר שקל 3.53 27.7.17- בנק לאומי לישראל בע"מ</t>
  </si>
  <si>
    <t>דולר שקל 3.574 27.7.17- בנק לאומי לישראל בע"מ</t>
  </si>
  <si>
    <t>דולר שקל 3.5783 27.7.17- בנק לאומי לישראל בע"מ</t>
  </si>
  <si>
    <t>דולר שקל 3.5861 27.7.17- בנק לאומי לישראל בע"מ</t>
  </si>
  <si>
    <t>דולר שקל 3.5904 27.7.17- בנק לאומי לישראל בע"מ</t>
  </si>
  <si>
    <t>דולר שקל 3.5937 27.7.17- בנק לאומי לישראל בע"מ</t>
  </si>
  <si>
    <t>הפרשי עיסקאות פורוורד- בנק לאומי לישראל בע"מ</t>
  </si>
  <si>
    <t>יורו שקל  3.9235 27.7.17- בנק לאומי לישראל בע"מ</t>
  </si>
  <si>
    <t>יין שקל 3.161 27.7.17- בנק לאומי לישראל בע"מ</t>
  </si>
  <si>
    <t>לישט שקל 4.6439 27.7.17- בנק לאומי לישראל בע"מ</t>
  </si>
  <si>
    <t>פרנק שוויצרי שקל 3.5888 27.7.17- בנק לאומי לישראל בע"מ</t>
  </si>
  <si>
    <t>פרנק שוויצרי שקל 3.6735 27.7.17- בנק לאומי לישראל בע"מ</t>
  </si>
  <si>
    <t>פרנק שוויצרי שקל 3.6975 27.7.17- בנק לאומי לישראל בע"מ</t>
  </si>
  <si>
    <t>שקל דולר 3.513350 27.7.17- בנק לאומי לישראל בע"מ</t>
  </si>
  <si>
    <t>שקל דולר 3.518 27.7.17- בנק לאומי לישראל בע"מ</t>
  </si>
  <si>
    <t>שקל דולר 3.53 27.7.17- בנק לאומי לישראל בע"מ</t>
  </si>
  <si>
    <t>שקל דולר 3.574 27.7.17- בנק לאומי לישראל בע"מ</t>
  </si>
  <si>
    <t>שקל דולר 3.5783 27.7.17- בנק לאומי לישראל בע"מ</t>
  </si>
  <si>
    <t>שקל דולר 3.5861 27.7.17- בנק לאומי לישראל בע"מ</t>
  </si>
  <si>
    <t>שקל דולר 3.5904 27.7.17- בנק לאומי לישראל בע"מ</t>
  </si>
  <si>
    <t>שקל דולר 3.5937 27.7.17- בנק לאומי לישראל בע"מ</t>
  </si>
  <si>
    <t>שקל דולר 3.6031 3.4.18- בנק לאומי לישראל בע"מ</t>
  </si>
  <si>
    <t>שקל דולר קנדי 2.6562 27.7.17- בנק לאומי לישראל בע"מ</t>
  </si>
  <si>
    <t>שקל יורו 3.9235 27.7.17- בנק לאומי לישראל בע"מ</t>
  </si>
  <si>
    <t>שקל יין 3.161 27.7.17- בנק לאומי לישראל בע"מ</t>
  </si>
  <si>
    <t>שקל לישט 4.6439 27.7.17- בנק לאומי לישראל בע"מ</t>
  </si>
  <si>
    <t>שקל פרנק שוויצרי 3.5888 27.7.17- בנק לאומי לישראל בע"מ</t>
  </si>
  <si>
    <t>שקל פרנק שוויצרי 3.6735 27.7.17- בנק לאומי לישראל בע"מ</t>
  </si>
  <si>
    <t>שקל פרנק שוויצרי 3.6975 27.7.17- בנק לאומי לישראל בע"מ</t>
  </si>
  <si>
    <t>IRS 1.885% 24.5.27- בנק מזרחי טפחות בע"מ</t>
  </si>
  <si>
    <t>IRS 2.193% 24.5.27- בנק מזרחי טפחות בע"מ</t>
  </si>
  <si>
    <t>יורו שקל 3.9444 26.7.17- בנק מזרחי טפחות בע"מ</t>
  </si>
  <si>
    <t>יורו שקל 3.9577 26.7.17- בנק מזרחי טפחות בע"מ</t>
  </si>
  <si>
    <t>שקל יורו 3.9444 26.7.17- בנק מזרחי טפחות בע"מ</t>
  </si>
  <si>
    <t>שקל יורו 3.9577 26.7.17- בנק מזרחי טפחות בע"מ</t>
  </si>
  <si>
    <t>FWD CCY\CCY 20170509 EUR\USD 1.0925700 20170727</t>
  </si>
  <si>
    <t>דוהק דולר 7.7713 27.7.17- בנק הפועלים בע"מ</t>
  </si>
  <si>
    <t>דולר דוהק 7.7713 27.7.17- בנק הפועלים בע"מ</t>
  </si>
  <si>
    <t>דולר יורו 1.0942 27.7.17- בנק הפועלים בע"מ</t>
  </si>
  <si>
    <t>דולר יורו 1.11715 27.7.17- בנק הפועלים בע"מ</t>
  </si>
  <si>
    <t>דולר יורו 1.12295 27.7.17- בנק הפועלים בע"מ</t>
  </si>
  <si>
    <t>דולר פזו מקסיקני 19.443 31.7.17- בנק הפועלים בע"מ</t>
  </si>
  <si>
    <t>דולר פזו מקסיקני 19.465 27.7.17- בנק הפועלים בע"מ</t>
  </si>
  <si>
    <t>יורו דולר 1.0942 27.7.17- בנק הפועלים בע"מ</t>
  </si>
  <si>
    <t>יורו דולר 1.11715 27.7.17- בנק הפועלים בע"מ</t>
  </si>
  <si>
    <t>יורו דולר 1.12295 27.7.17- בנק הפועלים בע"מ</t>
  </si>
  <si>
    <t>יורו לישט 0.879 27.7.17- בנק הפועלים בע"מ</t>
  </si>
  <si>
    <t>לישט יורו 0.879 27.7.17- בנק הפועלים בע"מ</t>
  </si>
  <si>
    <t>פזו מקסיקני דולר 19.443 31.7.17- בנק הפועלים בע"מ</t>
  </si>
  <si>
    <t>פזו מקסיקני דולר 19.465 27.7.17- בנק הפועלים בע"מ</t>
  </si>
  <si>
    <t>FWD CCY\CCY 20170509 USD\JPY 113.6950000 20170727- בנק לאומי לישראל בע"מ</t>
  </si>
  <si>
    <t>FWD CCY\CCY 20170518 EUR\USD 1.1158000 20170727- בנק לאומי לישראל בע"מ</t>
  </si>
  <si>
    <t>FWD CCY\CCY 20170529 EUR\USD 1.1215700 20170727- בנק לאומי לישראל בע"מ</t>
  </si>
  <si>
    <t>דולר אוסטרלי יין 83.3315 27.7.17- בנק לאומי לישראל בע"מ</t>
  </si>
  <si>
    <t>דולר יורו 1.122725 27.7.17- בנק לאומי לישראל בע"מ</t>
  </si>
  <si>
    <t>דולר יורו 1.123325 27.7.17- בנק לאומי לישראל בע"מ</t>
  </si>
  <si>
    <t>דולר יין 113.695 27.7.17- בנק לאומי לישראל בע"מ</t>
  </si>
  <si>
    <t>דולר לישט 1.29358 27.7.17- בנק לאומי לישראל בע"מ</t>
  </si>
  <si>
    <t>יורו דולר 1.122725 27.7.17- בנק לאומי לישראל בע"מ</t>
  </si>
  <si>
    <t>יורו דולר 1.123325 27.7.17- בנק לאומי לישראל בע"מ</t>
  </si>
  <si>
    <t>יורו לישט 0.8421 27.7.17- בנק לאומי לישראל בע"מ</t>
  </si>
  <si>
    <t>יורו לישט 0.84438 27.7.17- בנק לאומי לישראל בע"מ</t>
  </si>
  <si>
    <t>יין דולר 113.695 27.7.17- בנק לאומי לישראל בע"מ</t>
  </si>
  <si>
    <t>יין דולר אוסטרלי 83.3315 27.7.17- בנק לאומי לישראל בע"מ</t>
  </si>
  <si>
    <t>לישט דולר 1.29358 27.7.17- בנק לאומי לישראל בע"מ</t>
  </si>
  <si>
    <t>לישט יורו 0.8421 27.7.17- בנק לאומי לישראל בע"מ</t>
  </si>
  <si>
    <t>לישט יורו 0.84438 27.7.17- בנק לאומי לישראל בע"מ</t>
  </si>
  <si>
    <t>דולר יורו 1.12375 26.7.17- בנק מזרחי טפחות בע"מ</t>
  </si>
  <si>
    <t>יורו דולר 1.12375 26.7.17- בנק מזרחי טפחות בע"מ</t>
  </si>
  <si>
    <t>יורו לישט 0.8787 26.7.17- בנק מזרחי טפחות בע"מ</t>
  </si>
  <si>
    <t>לישט יורו 0.8787 26.7.17- בנק מזרחי טפחות בע"מ</t>
  </si>
  <si>
    <t>NDDUNA 14/6/18- בנק הפועלים בע"מ</t>
  </si>
  <si>
    <t>NDDUP 14/6/18- בנק הפועלים בע"מ</t>
  </si>
  <si>
    <t>NDUEEGF 24/10/2017- בנק הפועלים בע"מ</t>
  </si>
  <si>
    <t>NDUEEGF 27/06/2018- בנק הפועלים בע"מ</t>
  </si>
  <si>
    <t>SX5T 16/08/2017 Leumi SWAP- בנק הפועלים בע"מ</t>
  </si>
  <si>
    <t>SXXR 08.2017- בנק הפועלים בע"מ</t>
  </si>
  <si>
    <t>NDUEEGF-MSCI 15/08/2017 LEUMI SWAP- בנק לאומי לישראל בע"מ</t>
  </si>
  <si>
    <t>SPTR 08/08/2017 MIZRAHI SWAP- בנק מזרחי טפחות בע"מ</t>
  </si>
  <si>
    <t>IBOXHY MAR18 JP 30 MM 263.75- בנק הפועלים בע"מ</t>
  </si>
  <si>
    <t>IBOXHY MAR18 JP 47 MM 262.7- בנק הפועלים בע"מ</t>
  </si>
  <si>
    <t>8/17 מדד לאומי LT13TRUU- בנק לאומי לישראל בע"מ</t>
  </si>
  <si>
    <t>CROCI USD 19/08/2017 LEUMI- בנק לאומי לישראל בע"מ</t>
  </si>
  <si>
    <t>מזרחי זנבות משכנתאות CLN- בנק מזרחי טפחות בע"מ</t>
  </si>
  <si>
    <t>C DS 1 21.3.18- בנק דיסקונט לישראל בע"מ</t>
  </si>
  <si>
    <t>DSCT IT Delta 1 23/08/17- בנק דיסקונט לישראל בע"מ</t>
  </si>
  <si>
    <t>בנק ירושלים CLN משכנתאות- בנק ירושלים בע"מ</t>
  </si>
  <si>
    <t>מזרחי טפחות משכנתאות- בנק מזרחי טפחות בע"מ</t>
  </si>
  <si>
    <t>TPXDDVD 2220.17 27.11.2017- JP MORGAN</t>
  </si>
  <si>
    <t>TRINI 3/40</t>
  </si>
  <si>
    <t>USG90600AG58</t>
  </si>
  <si>
    <t>הלואות עמ. צמוד FX</t>
  </si>
  <si>
    <t>10517</t>
  </si>
  <si>
    <t>הלוואות פוליסות גמל</t>
  </si>
  <si>
    <t>מזרחי טפחות - חוב לקוח 2</t>
  </si>
  <si>
    <t>מזרחי טפחות- תיק יהולמים</t>
  </si>
  <si>
    <t>פרוטרום - אירו- חידוש</t>
  </si>
  <si>
    <t>איגודן</t>
  </si>
  <si>
    <t>איגודן תשתיות לאיכות הסביבה</t>
  </si>
  <si>
    <t>איירפורט סיטי בע"מ</t>
  </si>
  <si>
    <t>בזק- החברה הישראלית לתקשורת בע"מ</t>
  </si>
  <si>
    <t>גורם כז</t>
  </si>
  <si>
    <t>גורם כח</t>
  </si>
  <si>
    <t>גורם תב</t>
  </si>
  <si>
    <t>כלמוביל בע"מ</t>
  </si>
  <si>
    <t>קרדן רכב בעמ</t>
  </si>
  <si>
    <t>רמי שבירו הנדסה בניה והשקעות ב</t>
  </si>
  <si>
    <t>אנלייט חלוציות - 6</t>
  </si>
  <si>
    <t>גורם ב</t>
  </si>
  <si>
    <t>גורם יד</t>
  </si>
  <si>
    <t>גורם יד'</t>
  </si>
  <si>
    <t>גורם לד</t>
  </si>
  <si>
    <t>גורם נב</t>
  </si>
  <si>
    <t>הראל השקעות בעמ</t>
  </si>
  <si>
    <t>כלמוביל - פתרונות מימון בע"מ</t>
  </si>
  <si>
    <t>כלמוביל - פתרונות מימון לרכב בע"מ</t>
  </si>
  <si>
    <t>עופר השקעות בע"מ</t>
  </si>
  <si>
    <t>איסתא נכסים בע"מ</t>
  </si>
  <si>
    <t>אפרים רוגובין בע"מ - 2</t>
  </si>
  <si>
    <t>אפרים רוגובין בע"מ - צמוד</t>
  </si>
  <si>
    <t>גורם כב</t>
  </si>
  <si>
    <t>גורם מג</t>
  </si>
  <si>
    <t>גורם מה</t>
  </si>
  <si>
    <t>גורם נא</t>
  </si>
  <si>
    <t>מלונות פתאל בע"מ</t>
  </si>
  <si>
    <t>נגב אנרגיה אשלים מימון</t>
  </si>
  <si>
    <t>עוגן נדל"ן מניב בע"מ-2</t>
  </si>
  <si>
    <t>עוגן נדלן מניב בע"מ - 1</t>
  </si>
  <si>
    <t>עוגן נדלן מניב בע"מ - 3</t>
  </si>
  <si>
    <t>עוגן נדלן מניב בע"מ- 4</t>
  </si>
  <si>
    <t>שווי התחייבויות שפיר כביש 6</t>
  </si>
  <si>
    <t>שווי התחייבות פרטנר</t>
  </si>
  <si>
    <t>שפיר הנדסה חוצה ישראל צפון - קצר</t>
  </si>
  <si>
    <t>שפיר הנדסה חוצה ישראל צפון בע'</t>
  </si>
  <si>
    <t>שפיר הנדסה חוצה ישראל צפון-מנ</t>
  </si>
  <si>
    <t>שפיר כביש 6 - חוב בכיר קצר</t>
  </si>
  <si>
    <t>שפיר כביש 6 - מנהור 5</t>
  </si>
  <si>
    <t>שפיר כביש 6 - מנהור 8</t>
  </si>
  <si>
    <t>שפיר כביש 6 - קצר</t>
  </si>
  <si>
    <t>שפיר כביש 6 -מנהור 4</t>
  </si>
  <si>
    <t>אלעד אלטרנטיבי</t>
  </si>
  <si>
    <t>אלעד כוח אלטרנטיבי (רעות)</t>
  </si>
  <si>
    <t>גורם מב</t>
  </si>
  <si>
    <t>דלק US</t>
  </si>
  <si>
    <t>מגלים אנרגיה סולארית מאוחד</t>
  </si>
  <si>
    <t>נגב אנרגיה אשלים - B</t>
  </si>
  <si>
    <t>נגב אנרגיה אשלים  B-5</t>
  </si>
  <si>
    <t>נגב אנרגיה אשלים - תרמו סולאר</t>
  </si>
  <si>
    <t>נגב אנרגיה אשלים A - 08/2016</t>
  </si>
  <si>
    <t>נגב אנרגיה אשלים A 3</t>
  </si>
  <si>
    <t>נגב אנרגיה אשלים A 4</t>
  </si>
  <si>
    <t>נגב אנרגיה אשלים B-3</t>
  </si>
  <si>
    <t>נגב אנרגיה אשלים תרמו - סולאר</t>
  </si>
  <si>
    <t>נגב אשלים  A-5</t>
  </si>
  <si>
    <t>סקופ מתכות בע"מ</t>
  </si>
  <si>
    <t>סקופ מתכות בעמ</t>
  </si>
  <si>
    <t>קבוצת תדהר בע"מ</t>
  </si>
  <si>
    <t>קרדן ישראל 06/2017</t>
  </si>
  <si>
    <t>קרדן ישראל בעמ</t>
  </si>
  <si>
    <t>ש.שלמה רכב בע"מ</t>
  </si>
  <si>
    <t>שווי התחייבות נגב אנרגיה אשלים</t>
  </si>
  <si>
    <t>HFH INTERNATIONAL</t>
  </si>
  <si>
    <t>IDB GROUP USA INVESTM</t>
  </si>
  <si>
    <t>בתי זיקוק לנפט בע"מ</t>
  </si>
  <si>
    <t>גורם סא</t>
  </si>
  <si>
    <t>גורם פא</t>
  </si>
  <si>
    <t>חברת הכשרת הישוב בע"מ</t>
  </si>
  <si>
    <t>ליבנה צפוני בע"מ</t>
  </si>
  <si>
    <t>מ.א נתנאל - הלוואה ( חידוש)</t>
  </si>
  <si>
    <t>מילניום השקעות אלעד בע"מ</t>
  </si>
  <si>
    <t>קל אוטו - שירותי מימון</t>
  </si>
  <si>
    <t>קל אוטו שירותי מימון בעמ</t>
  </si>
  <si>
    <t>קרסו נדל"ן בע"מ - צמוד 4.8%</t>
  </si>
  <si>
    <t>קרסו נדל"ן בע"מ 5.61</t>
  </si>
  <si>
    <t>אפ.מש.תנ. אחזקות בע"מ 1</t>
  </si>
  <si>
    <t>אפ.מש.תנ. אחזקות בע"מ 2</t>
  </si>
  <si>
    <t>גורם פב</t>
  </si>
  <si>
    <t>הולמס פלייס אינטרנשיונל בע"מ</t>
  </si>
  <si>
    <t>גורם סג</t>
  </si>
  <si>
    <t>כלכלית ירושלים בע"מ</t>
  </si>
  <si>
    <t>אופן סקי בע"מ</t>
  </si>
  <si>
    <t>גורם נד'</t>
  </si>
  <si>
    <t>הליוס מערכות כ.ס בע"מ</t>
  </si>
  <si>
    <t>אלעד כוח אלטרנטיבי 2</t>
  </si>
  <si>
    <t>NR1</t>
  </si>
  <si>
    <t>אלעד כוח אלטרנטיבי בע"מ</t>
  </si>
  <si>
    <t>גורם מא</t>
  </si>
  <si>
    <t>גורם נג</t>
  </si>
  <si>
    <t>גורם נג'</t>
  </si>
  <si>
    <t>מזרחי טפחות - חוב לקוח 3</t>
  </si>
  <si>
    <t>מזרחי יהלומים - חוב לקוח 4</t>
  </si>
  <si>
    <t>מזרחי יהלומים - חוב לקוח 5</t>
  </si>
  <si>
    <t>מזרחי יהלומים - חוב לקוח 6</t>
  </si>
  <si>
    <t>*דלק קידוחים בע"מ</t>
  </si>
  <si>
    <t>*דלק קידוחים בע"מ 2</t>
  </si>
  <si>
    <t>אבנר חיפושים בע"מ</t>
  </si>
  <si>
    <t>אנרג'יקס נאות חובב בעמ</t>
  </si>
  <si>
    <t>הלוואה 28 05/2016</t>
  </si>
  <si>
    <t>הרבור גרופ</t>
  </si>
  <si>
    <t>כוכב נוי שותפות מוגבלת</t>
  </si>
  <si>
    <t>מגלים אנרגיה סולרית 											מ</t>
  </si>
  <si>
    <t>פרוטארום בע"מ</t>
  </si>
  <si>
    <t>קוף דלת פוטו וולטאית מז 1</t>
  </si>
  <si>
    <t>קוף דלת פוטו וולטאית מז 2</t>
  </si>
  <si>
    <t>שפיר הנדסה - מנהור 2</t>
  </si>
  <si>
    <t>שפיר הנדסה חוצה ישראל צפון</t>
  </si>
  <si>
    <t>שפיר כביש 6 דולרי - משיכה 8</t>
  </si>
  <si>
    <t>שפיר כביש 6 דולרי - משיכה 9</t>
  </si>
  <si>
    <t>אלבר 05.2019 3.21%</t>
  </si>
  <si>
    <t>אלבר שירותי מימונית 05/2016 3.21</t>
  </si>
  <si>
    <t>אלדן תחבורה ציבורית בע"מ</t>
  </si>
  <si>
    <t>הלוואה קרן סקוטלנד</t>
  </si>
  <si>
    <t>פקדון שנתי 0.31 27.2.2018- בנק מזרחי טפחות בע"מ</t>
  </si>
  <si>
    <t>דולר הונג קונג שיקוף FX- בנק הפועלים בע"מ</t>
  </si>
  <si>
    <t>12-353</t>
  </si>
  <si>
    <t>10</t>
  </si>
  <si>
    <t>פקדון בנק ירושלים 2017- בנק ירושלים בע"מ</t>
  </si>
  <si>
    <t>פיקדון הפועלים 0.5% שקלי 28.3.2018- בנק הפועלים בע"מ</t>
  </si>
  <si>
    <t>פיקדון פומלית מזרחי 28.3.2018- בנק מזרחי טפחות בע"מ</t>
  </si>
  <si>
    <t>פיקדון פומלית-מזרחי - 16.2.2018- בנק מזרחי טפחות בע"מ</t>
  </si>
  <si>
    <t>פיקדון פועלים לא צמוד 0.52 16.2.2018- בנק הפועלים בע"מ</t>
  </si>
  <si>
    <t>פק"מ קבוע 7-13 ימים- בנק לאומי לישראל בע"מ</t>
  </si>
  <si>
    <t>פקדון פדיום פריים 365</t>
  </si>
  <si>
    <t>פטרה- פטרה</t>
  </si>
  <si>
    <t>שכ"ד מראש פטרה- פטרה</t>
  </si>
  <si>
    <t>זכאים</t>
  </si>
  <si>
    <t>זכאים מס עמיתים</t>
  </si>
  <si>
    <t>חייבים</t>
  </si>
  <si>
    <t>שכ"ד פטרה לקבל</t>
  </si>
  <si>
    <t>הראל השקעות(דיבידנד לקבל)</t>
  </si>
  <si>
    <t>דקסיה ישראל(דיבידנד לקבל)</t>
  </si>
  <si>
    <t>ירושלים(דיבידנד לקבל)</t>
  </si>
  <si>
    <t>גמול אגח א חש 12/09</t>
  </si>
  <si>
    <t>אלקטרו כימיים</t>
  </si>
  <si>
    <t>*דלק רכב(דיבידנד לקבל)</t>
  </si>
  <si>
    <t>גזית גלוב(דיבידנד לקבל)</t>
  </si>
  <si>
    <t>LQDE LN(דיבידנד לקבל)</t>
  </si>
  <si>
    <t>QQQ US(דיבידנד לקבל)</t>
  </si>
  <si>
    <t>SPY5 LN(דיבידנד לקבל)</t>
  </si>
  <si>
    <t>DXJ US(דיבידנד לקבל)</t>
  </si>
  <si>
    <t>Potash corp of sask(דיבידנד לקבל)</t>
  </si>
  <si>
    <t>ATRS AV(דיבידנד לקבל)</t>
  </si>
  <si>
    <t>ITURAN(דיבידנד לקבל)</t>
  </si>
  <si>
    <t>DOVER IX    התחיבות עתידית	533153</t>
  </si>
  <si>
    <t>YFIN DIRECT LENDING FUND II IP  התחיבות עתידית	533155</t>
  </si>
  <si>
    <t>אנלייט מובילים התחיבות עתידית	533225</t>
  </si>
  <si>
    <t>אנרקון התחיבות עתידית	533080</t>
  </si>
  <si>
    <t>דובר 8 התחיבות עתידית קרן הון	533105</t>
  </si>
  <si>
    <t>התחיבות עתידית HELIOS	533129</t>
  </si>
  <si>
    <t>התחיבות עתידית וינטאג 6	533075</t>
  </si>
  <si>
    <t>התחיבות עתידית ק'מנוף אוריגו 2	533501</t>
  </si>
  <si>
    <t>התחיבות עתידית קרן נוי נגב אנרגיה אשלים	533154</t>
  </si>
  <si>
    <t>התחיבות עתידית-קרן מנוף בראשית	533500</t>
  </si>
  <si>
    <t>התחיבות קרן טנא 3	533079</t>
  </si>
  <si>
    <t>התחיבות קרן טנא קיונרגי	533081</t>
  </si>
  <si>
    <t>התחיבות קרן נוי חוצה ישראל	533056</t>
  </si>
  <si>
    <t>התחיבות קרן נוי מגלים	533074</t>
  </si>
  <si>
    <t>התחיבות קרן סקיי 2	533053</t>
  </si>
  <si>
    <t>התחיבות קרן פורטיסמו 3	533057</t>
  </si>
  <si>
    <t>התחיבות קרן פימי 5	533101</t>
  </si>
  <si>
    <t>התחייבות פטרה	520780</t>
  </si>
  <si>
    <t>כוכב נוי שותפות	152090</t>
  </si>
  <si>
    <t>מגלים אנרגיה סולארית בע"מ	152070</t>
  </si>
  <si>
    <t>מגמה 3 התחיבות עתידית	533070</t>
  </si>
  <si>
    <t>נגב אנרגיה אשלים-תרמו סולאר	152075</t>
  </si>
  <si>
    <t>עמק הבכא התחיבות עתידית	533231</t>
  </si>
  <si>
    <t>פרטנר בע"מ	152076</t>
  </si>
  <si>
    <t>קרו נוי 1 התחיבות עתידית	533102</t>
  </si>
  <si>
    <t>שפיר  כביש 6-דולרי	152087</t>
  </si>
  <si>
    <t>שפיר הנדסה חוצה ישראל צפון בע"מ	152080</t>
  </si>
  <si>
    <t>Ascribe Opportunities Fund  III  התחיבות	533112</t>
  </si>
  <si>
    <t>דלק קידוחים בע"מ-לוויתן	152089</t>
  </si>
  <si>
    <t>התחיבות עתידית APE III	533149</t>
  </si>
  <si>
    <t>עו'ש- לאומי</t>
  </si>
  <si>
    <t>כתר שבדי</t>
  </si>
  <si>
    <t>דולר- לאומי</t>
  </si>
  <si>
    <t>יורו- לאומי</t>
  </si>
  <si>
    <t>ין יפני- לאומי</t>
  </si>
  <si>
    <t>לי"ש- לאומי</t>
  </si>
  <si>
    <t>פר"ש- לאומי</t>
  </si>
  <si>
    <t xml:space="preserve">ריאל ברזילאי- </t>
  </si>
  <si>
    <t xml:space="preserve">דולר קנדי - בנק לאומי ליש- </t>
  </si>
  <si>
    <t xml:space="preserve">כתר שבדי- </t>
  </si>
  <si>
    <t xml:space="preserve">רובל רוסי- </t>
  </si>
  <si>
    <t xml:space="preserve">לירה טורקית חד- </t>
  </si>
  <si>
    <t xml:space="preserve">אירו שיקוף- </t>
  </si>
  <si>
    <t xml:space="preserve">דולר אוסטרלי שיקוף- </t>
  </si>
  <si>
    <t xml:space="preserve">דולר ארה"ב שיקוף- </t>
  </si>
  <si>
    <t xml:space="preserve">דולר הונג קונג- </t>
  </si>
  <si>
    <t xml:space="preserve">יין יפני שיקוף- </t>
  </si>
  <si>
    <t xml:space="preserve">כתר נורבגי שיקוף- </t>
  </si>
  <si>
    <t xml:space="preserve">פזו מכסיקני שיקוף- </t>
  </si>
  <si>
    <t xml:space="preserve">פרנק שוויצרי שיקוף- </t>
  </si>
  <si>
    <t xml:space="preserve">פקדון פמח- </t>
  </si>
  <si>
    <t xml:space="preserve">עו"ש שיקלי שיקוףfx- </t>
  </si>
  <si>
    <t xml:space="preserve">פח"ק שיקוף- </t>
  </si>
  <si>
    <t xml:space="preserve">FUND MONEY KRA$- </t>
  </si>
  <si>
    <t xml:space="preserve">*שיקוף דולר ניו זילנד- </t>
  </si>
  <si>
    <t>פקדון פועלים שנתי לא צמוד - 0.35% שקלי 30.3.2018- לא סחיר</t>
  </si>
  <si>
    <t>90100005- 105- לא סחיר</t>
  </si>
  <si>
    <t>פקדון מזרחי לא צמוד 0.2% 29.6.2018- לא סחיר</t>
  </si>
  <si>
    <t>90100007- 105- לא סחיר</t>
  </si>
  <si>
    <t>פקדון מזרחי לא צמוד 0.35%- לא סחיר</t>
  </si>
  <si>
    <t>90100006- 105- לא סחיר</t>
  </si>
  <si>
    <t>לישט</t>
  </si>
  <si>
    <t>פקדון $ פועלים 20.06 עד 25.09- לא סחיר</t>
  </si>
  <si>
    <t>פקדון $ פועלים 30.05 עד 31.08- לא סחיר</t>
  </si>
  <si>
    <t>פקדון $ לאומי 05.06 עד 10.07- לא סחיר</t>
  </si>
  <si>
    <t>פקדון $ לאומי 13.06 עד 13.07- לא סחיר</t>
  </si>
  <si>
    <t>פקדון $ לאומי 16.05 עד 16.08- לא סחיר</t>
  </si>
  <si>
    <t>פקדון $ לאומי 20.06 עד 25.09- לא סחיר</t>
  </si>
  <si>
    <t>פקדון $ לאומי 22.06 עד 24.07- לא סחיר</t>
  </si>
  <si>
    <t>פקדון $ לאומי 27.06 עד 27.09- לא סחיר</t>
  </si>
  <si>
    <t>פקדון דולר לאומי 19.6 עד 19.7- לא סחיר</t>
  </si>
  <si>
    <t>KRW HSBC- לא סחיר</t>
  </si>
  <si>
    <t>פקדון $ מזרחי 14.06 עד 14.09- לא סחיר</t>
  </si>
  <si>
    <t>פקדון $ מזרחי 26.04 עד 26.07- לא סחיר</t>
  </si>
  <si>
    <t>פקדן % מזרחי 20.06 עד 25.09- לא סחיר</t>
  </si>
  <si>
    <t>החברה המדווחת: מזרחי זהב</t>
  </si>
  <si>
    <t>2250</t>
  </si>
  <si>
    <t>Aaa</t>
  </si>
  <si>
    <t>31/03/16</t>
  </si>
  <si>
    <t>2066</t>
  </si>
  <si>
    <t>1450</t>
  </si>
  <si>
    <t>מגה אור אגח ו - הפחתה- מגה אור החזקות בע"מ</t>
  </si>
  <si>
    <t>1448</t>
  </si>
  <si>
    <t>כלכלית ים אגח י(פדיון לקבל)- כלכלית ירושלים בע"מ</t>
  </si>
  <si>
    <t>08/07/13</t>
  </si>
  <si>
    <t>מבני תעש אגח יט - הפחתה- מבני תעשיה בע"מ</t>
  </si>
  <si>
    <t>226</t>
  </si>
  <si>
    <t>ירושלים הנפ נד 11- בנק ירושלים בע"מ</t>
  </si>
  <si>
    <t>726</t>
  </si>
  <si>
    <t>בזק אגח 9 - הפחתה- בזק החברה הישראלית לתקשורת בע"מ</t>
  </si>
  <si>
    <t>281</t>
  </si>
  <si>
    <t>2028</t>
  </si>
  <si>
    <t>סלקום אגח יא הכרה ברווח 1.7.18- סלקום ישראל בע"מ</t>
  </si>
  <si>
    <t>1631</t>
  </si>
  <si>
    <t>אול-יר אגח ב- הפחתה- אול-יר  הולדינגס לימיטד</t>
  </si>
  <si>
    <t>1648</t>
  </si>
  <si>
    <t>קופרליין אגח ב- קופרליין אמריקאס לימיטד</t>
  </si>
  <si>
    <t>אשדר אגח ד - הפחתה- אשדר חברה לבניה בע"מ</t>
  </si>
  <si>
    <t>דלשה קפיטל אגח ב - הפחחתה- דלשה קפיטל לימיטד</t>
  </si>
  <si>
    <t>1659</t>
  </si>
  <si>
    <t>אנגל משאב אגח ח- אנגל משאבים ופיתוח בע"מ</t>
  </si>
  <si>
    <t>IL0077101710</t>
  </si>
  <si>
    <t>771</t>
  </si>
  <si>
    <t>ICLIT 4.5  12/02/24- כימיקלים לישראל בע"מ</t>
  </si>
  <si>
    <t>IL0028102000334</t>
  </si>
  <si>
    <t>ALME 2X AR VAR 01/33- ALME Loan Funding Ltd</t>
  </si>
  <si>
    <t>27406</t>
  </si>
  <si>
    <t>OHECP 2016-5X A1 VAR 03/30- OAK HILL</t>
  </si>
  <si>
    <t>10323</t>
  </si>
  <si>
    <t>DB 4.296 24.05.28- DEUTSCHE BANK AG</t>
  </si>
  <si>
    <t>10113</t>
  </si>
  <si>
    <t>USF2893TAF33 _71292957</t>
  </si>
  <si>
    <t>10781</t>
  </si>
  <si>
    <t>12657</t>
  </si>
  <si>
    <t>12292</t>
  </si>
  <si>
    <t>12727</t>
  </si>
  <si>
    <t>ORAFP 5 7/8 02/28/49- Orange SA</t>
  </si>
  <si>
    <t>TDCDC 3.5 02.26.15- TDC AS</t>
  </si>
  <si>
    <t>XS1200015581159</t>
  </si>
  <si>
    <t>27440</t>
  </si>
  <si>
    <t>CREDIT SUISSE CV OPEN- CREDIT SUISSE</t>
  </si>
  <si>
    <t>CH0352000365157</t>
  </si>
  <si>
    <t>10103</t>
  </si>
  <si>
    <t>CEMEX 6 04/01/24- CEMEX</t>
  </si>
  <si>
    <t>USU12000363AD75</t>
  </si>
  <si>
    <t>27436</t>
  </si>
  <si>
    <t>PAPREC 5.25 4/01/22- PAPREC HOLDING SA</t>
  </si>
  <si>
    <t>XS1583063794</t>
  </si>
  <si>
    <t>27463</t>
  </si>
  <si>
    <t>10467</t>
  </si>
  <si>
    <t>MKTLN 2 03/31/20- MARKET TECH</t>
  </si>
  <si>
    <t>XS1209164920001</t>
  </si>
  <si>
    <t>27045</t>
  </si>
  <si>
    <t>IL0011401770</t>
  </si>
  <si>
    <t>BCGLBUA ID Equity- Barings Global Ln</t>
  </si>
  <si>
    <t>27383</t>
  </si>
  <si>
    <t>CSNGSMU LX Equity- CREDIT SUISSE</t>
  </si>
  <si>
    <t>¢GS-TECHNOLO-Z- BLACKROCK GLOBAL FUNDS</t>
  </si>
  <si>
    <t>26017</t>
  </si>
  <si>
    <t>ACADIAN EURO EQTY UCITS- Acadian European Equity UCITS</t>
  </si>
  <si>
    <t>27493</t>
  </si>
  <si>
    <t>ASHMORE דיבידנד לקבל- ASHMORE LOC</t>
  </si>
  <si>
    <t>12442</t>
  </si>
  <si>
    <t>ASHMORE-EM LOC- ASHMORE LOC</t>
  </si>
  <si>
    <t>COMGEST GWTH GRT EUR O-EURIA- COMGEST SA</t>
  </si>
  <si>
    <t>27435</t>
  </si>
  <si>
    <t>CONSTELLATION- Constellation fund spc</t>
  </si>
  <si>
    <t>12061</t>
  </si>
  <si>
    <t>CONSTELLATION F- Constellation fund spc</t>
  </si>
  <si>
    <t>constell-eqty-i- Constellation fund spc</t>
  </si>
  <si>
    <t>CVC CREDIT PARTNERS EUROPEAN- CVC Credit Partners</t>
  </si>
  <si>
    <t>11211</t>
  </si>
  <si>
    <t>Edmond de rth-eu syn- Edmond De Rothschild</t>
  </si>
  <si>
    <t>lu1161527624</t>
  </si>
  <si>
    <t>12439</t>
  </si>
  <si>
    <t>GAM STAR- CONT- GAM STAR</t>
  </si>
  <si>
    <t>12456</t>
  </si>
  <si>
    <t>Goldman Sachs India Equity Portfolio- goldman sachs</t>
  </si>
  <si>
    <t>IGS-EMERG MKT CORP DEBT-IUSD- Investec</t>
  </si>
  <si>
    <t>12783</t>
  </si>
  <si>
    <t>ION ISRAEL FEEDER- ION ISRAEL FEEDER FUND LTD</t>
  </si>
  <si>
    <t>Kotak Indian Fixed Income Fund- Kotak</t>
  </si>
  <si>
    <t>12688</t>
  </si>
  <si>
    <t>KOT-IND MID-J- Kotak</t>
  </si>
  <si>
    <t>L1 Australian Equities- L1 Capital Australian Equities</t>
  </si>
  <si>
    <t>27320</t>
  </si>
  <si>
    <t>lAQR UCITS EMERG EQTY-A2A USD- LEGG MASON GLOBAL FUNDS</t>
  </si>
  <si>
    <t>26016</t>
  </si>
  <si>
    <t>MEMNON FUND EUROPEAN- MEMNON EU IC</t>
  </si>
  <si>
    <t>27168</t>
  </si>
  <si>
    <t>NB EMERG MKTS DBT-BL F-USDI2- Neuberger Berman</t>
  </si>
  <si>
    <t>11100</t>
  </si>
  <si>
    <t>NEUBER BERMAN- Neuberger Berman</t>
  </si>
  <si>
    <t>NORDEA 1 EUR HGH YLD-BI-EUR- NORDEA BANK</t>
  </si>
  <si>
    <t>PIMCO - EM LOCAL BONDS- PIMCO</t>
  </si>
  <si>
    <t>PRESTIGE ALT FI- Prestige Select Finance Fund</t>
  </si>
  <si>
    <t>27467</t>
  </si>
  <si>
    <t>PRESTIGE ALT FINANCE LTD-USD- Prestige Select Finance Fund</t>
  </si>
  <si>
    <t>RAM LUX SYS-EMER MKTS EQ-IP- RAM Lux Systematic Funds</t>
  </si>
  <si>
    <t>27434</t>
  </si>
  <si>
    <t>SPARX JAPAN FUND PLC-JPY A- Sparx Japan Fund PLC</t>
  </si>
  <si>
    <t>27361</t>
  </si>
  <si>
    <t>SPHERA GLOBAL HEALTHCARE-G- SPHERA</t>
  </si>
  <si>
    <t>10397</t>
  </si>
  <si>
    <t>STONE HARBOR -EMK- Stone harbor investment funds plc</t>
  </si>
  <si>
    <t>ie00b282qk39</t>
  </si>
  <si>
    <t>12755</t>
  </si>
  <si>
    <t>STONE HARBOR LEVERAGED- Stone harbor investment funds plc</t>
  </si>
  <si>
    <t>TNGTEAU LX- Threadneedle Lux</t>
  </si>
  <si>
    <t>27292</t>
  </si>
  <si>
    <t>TOKIP MARINE JP- Tokio Mrine Funds Plc</t>
  </si>
  <si>
    <t>12254</t>
  </si>
  <si>
    <t>UTI Indian Fixed Income Fund- India Fund</t>
  </si>
  <si>
    <t>10205</t>
  </si>
  <si>
    <t>Western Asset HY Energy- LEGG MASON INC</t>
  </si>
  <si>
    <t>10854</t>
  </si>
  <si>
    <t>12447</t>
  </si>
  <si>
    <t>1267</t>
  </si>
  <si>
    <t>1233</t>
  </si>
  <si>
    <t>Kamada ltd- קמהדע בע"מ</t>
  </si>
  <si>
    <t>10548</t>
  </si>
  <si>
    <t>AFI DEVELOPMANT- AFI Development PLC</t>
  </si>
  <si>
    <t>10603</t>
  </si>
  <si>
    <t>Orbotec- אורבוטק בע"מ</t>
  </si>
  <si>
    <t>10497</t>
  </si>
  <si>
    <t>ITURAN- איתוראן איתור ושליטה בע"מ</t>
  </si>
  <si>
    <t>1065</t>
  </si>
  <si>
    <t>TOWER SEMICONDUCTOR- טאואר סמיקונדקטור בע"מ</t>
  </si>
  <si>
    <t>2254</t>
  </si>
  <si>
    <t>EVGN US- Evogene LTD</t>
  </si>
  <si>
    <t>27392</t>
  </si>
  <si>
    <t>MA US- MASTERCARD INC</t>
  </si>
  <si>
    <t>MAGIC SOFTWARE- MICHELIN</t>
  </si>
  <si>
    <t>V US- VISA  Inc - CLASS  A</t>
  </si>
  <si>
    <t>HAIN US- Hain Celestial Group</t>
  </si>
  <si>
    <t>ALXN US- Alexion Pharmaceuticals Inc</t>
  </si>
  <si>
    <t>ERYP FP- Erytech Pharma SA</t>
  </si>
  <si>
    <t>TSRO US- TESARO</t>
  </si>
  <si>
    <t>URGN US- UROGEN PHARMA LTD</t>
  </si>
  <si>
    <t>VSAR US- Versartis Inc</t>
  </si>
  <si>
    <t>VIACOM CLASS B- VIACOM</t>
  </si>
  <si>
    <t>Shire plc adr- Shire plc markets</t>
  </si>
  <si>
    <t>GRAND CITY PROPE- GRAND CITY PROPERTIES</t>
  </si>
  <si>
    <t>TPS1V FH- TECHNOPOLIS</t>
  </si>
  <si>
    <t>PAYPAL HOLDINGS- Paypal Holdings inc</t>
  </si>
  <si>
    <t>ETL FP- EUTELSAT COMMUNICATIONS</t>
  </si>
  <si>
    <t>POINTER- פוינטר טלוקיישן בע"מ</t>
  </si>
  <si>
    <t>2100</t>
  </si>
  <si>
    <t>Commercial &amp; Professional Services</t>
  </si>
  <si>
    <t>ELBIT VISIONS RESTRICTED(EVSNF- ELBIT VISON SYS</t>
  </si>
  <si>
    <t>10132</t>
  </si>
  <si>
    <t>NOVA MEASURING- NOVA MEASURING</t>
  </si>
  <si>
    <t>27148</t>
  </si>
  <si>
    <t>SIMIGON- SIMIGON LTD</t>
  </si>
  <si>
    <t>11137</t>
  </si>
  <si>
    <t>ELLO US- ELLOMAY CAPITAL</t>
  </si>
  <si>
    <t>27485</t>
  </si>
  <si>
    <t>KENON HOLDINGS- KENON HOLDINGS LTD</t>
  </si>
  <si>
    <t>27080</t>
  </si>
  <si>
    <t>LPSN US- Life Person</t>
  </si>
  <si>
    <t>27439</t>
  </si>
  <si>
    <t>RADA US - RES- Rada Electronic Industries Limited</t>
  </si>
  <si>
    <t>12440</t>
  </si>
  <si>
    <t>ESLT US- אלביט מערכות בע"מ</t>
  </si>
  <si>
    <t>1040</t>
  </si>
  <si>
    <t>Enzymotec ltd- אינזימוטק</t>
  </si>
  <si>
    <t>11173</t>
  </si>
  <si>
    <t>SEDG US_SOLAREDGE TECHNOLOGI- SOLAREDGE TECHNOLOGIES INC</t>
  </si>
  <si>
    <t>27183</t>
  </si>
  <si>
    <t>VERINT SYSTEMS INC- VERINT SYSTEMS</t>
  </si>
  <si>
    <t>ALLOT COMMUNICA- אלוט תקשרות בע"מ</t>
  </si>
  <si>
    <t>2252</t>
  </si>
  <si>
    <t>Nice system ltd- נייס מערכות בע"מ</t>
  </si>
  <si>
    <t>273</t>
  </si>
  <si>
    <t>CHECK POINT- צ'ק פוינט</t>
  </si>
  <si>
    <t>Radware ltd- רדוור בע"מ</t>
  </si>
  <si>
    <t>2159</t>
  </si>
  <si>
    <t>PARTNER COMMUNICATIONS(PTNR US- PARTNERS GROUP</t>
  </si>
  <si>
    <t>Internet gold golden- אינטרנט גולד - קווי זהב בע"מ</t>
  </si>
  <si>
    <t>2156</t>
  </si>
  <si>
    <t>GILAT satellite net- גילת רשתות לווין בע"מ</t>
  </si>
  <si>
    <t>2030</t>
  </si>
  <si>
    <t>CELLCOM ISRAEL- סלקום ישראל בע"מ</t>
  </si>
  <si>
    <t>ORA- אורמת טכנולגיות אינק דואלי</t>
  </si>
  <si>
    <t>G.WILLI FOOD IN- G.WILLI- FOOF INTERNATIONAL</t>
  </si>
  <si>
    <t>12218</t>
  </si>
  <si>
    <t>Bayerische Motoren Werke (bmw- BMW</t>
  </si>
  <si>
    <t>General motors co- GENERAL MOTORS CORP</t>
  </si>
  <si>
    <t>porsche automobil hldg- porsche automobil hldg</t>
  </si>
  <si>
    <t>Bank amer crop- Bank of America</t>
  </si>
  <si>
    <t>BKIR ID- BANK OF IRLAND</t>
  </si>
  <si>
    <t>Citigroup Inc- CITIGROUP INC</t>
  </si>
  <si>
    <t>Commerzbank- COMMERZBANK AG</t>
  </si>
  <si>
    <t>JPmorgan Chase- JP MORGAN</t>
  </si>
  <si>
    <t>it0000064854</t>
  </si>
  <si>
    <t>AM FP- DASSAULT AVIATION SA</t>
  </si>
  <si>
    <t>General  electic co- GENERAL ELEC CAP</t>
  </si>
  <si>
    <t>Honeywell international- HONEYWELL INTERNATIONAL INC</t>
  </si>
  <si>
    <t>us4385161066</t>
  </si>
  <si>
    <t>DISCOVER FINANCIAL</t>
  </si>
  <si>
    <t>ADO PRO SA LEND- ADO PROPERTIES SA</t>
  </si>
  <si>
    <t>AMBC US- AMBAC</t>
  </si>
  <si>
    <t>AMPLQ US- Ampal-American Israel Corp</t>
  </si>
  <si>
    <t>ANIM IM- ANIMA HOLDINGS SPA</t>
  </si>
  <si>
    <t>apollo global management- APOLLO GLOBAL MANAGEMENT</t>
  </si>
  <si>
    <t>ATL IM- Atlantia SpA</t>
  </si>
  <si>
    <t>CARLYLE GROUP- CARLYLE GROUP</t>
  </si>
  <si>
    <t>CNP FP- CNP ASSURANCES</t>
  </si>
  <si>
    <t>CWD LN- Countrywide financial</t>
  </si>
  <si>
    <t>FFH CN- fairfax financial</t>
  </si>
  <si>
    <t>FLOW NA- Flow Traders</t>
  </si>
  <si>
    <t>kkr&amp;co lp- KKR&amp;CO</t>
  </si>
  <si>
    <t>NYCB US- NEW YORK COMMUNITY BANCORP</t>
  </si>
  <si>
    <t>ONDK US- ON DECK CAPITAL</t>
  </si>
  <si>
    <t>TPRE US- Third Point</t>
  </si>
  <si>
    <t>VIRT US- Virtu Financial</t>
  </si>
  <si>
    <t>ANADARKO PETR CORP- ANADARKO PETR</t>
  </si>
  <si>
    <t>ARCH US- Arch Capital Group</t>
  </si>
  <si>
    <t>BP Amoco plc sp adr- BP CAPITAL</t>
  </si>
  <si>
    <t>CALIFORNIA RESOURCES CORP- CALIFORNIA RESO</t>
  </si>
  <si>
    <t>DELEK US HOLDING IN- Delek us</t>
  </si>
  <si>
    <t>Halliburton Co- Halliburton co</t>
  </si>
  <si>
    <t>NBL US- NOBLE ENERGY INC</t>
  </si>
  <si>
    <t>PXD US- Pioneer Natural Resources co</t>
  </si>
  <si>
    <t>RDSB LN- ROYAL DUTCH SHELL PLC-A SHS</t>
  </si>
  <si>
    <t>Royal Doutch Shell Plc- ROYAL DUTCH SHELL PLC-A SHS</t>
  </si>
  <si>
    <t>Royal dutch- ROYAL DUTCH SHELL PLC-A SHS</t>
  </si>
  <si>
    <t>scorpio tankers- SCORPIO TAMKERS</t>
  </si>
  <si>
    <t>TENARIS SA-LEND- Tenaris SA</t>
  </si>
  <si>
    <t>FP FP- TOTAL SA-SON ADR</t>
  </si>
  <si>
    <t>Kroger co- Kroger Co</t>
  </si>
  <si>
    <t>CONAGRA FOODS INC- Conagra foods inc</t>
  </si>
  <si>
    <t>AETNA INC NEW- AETNA INC</t>
  </si>
  <si>
    <t>MDT US- Medtronic plc</t>
  </si>
  <si>
    <t>MYLAN  NV- MYLAN, INC</t>
  </si>
  <si>
    <t>SRPT US- Sarepta Therapeutics Inc</t>
  </si>
  <si>
    <t>SGEN US- Seattle Genetics Inc</t>
  </si>
  <si>
    <t>Holdings plc 888- 888 Holdings plc</t>
  </si>
  <si>
    <t>Hotels Restaurants &amp; Leisure</t>
  </si>
  <si>
    <t>HEN3 GR- HENKEL KGAA</t>
  </si>
  <si>
    <t>Household &amp; Personal Products</t>
  </si>
  <si>
    <t>AGS BB- AGEAS</t>
  </si>
  <si>
    <t>BHP BILLITON LTD- BHP BILLITON LTD-SPON ADR</t>
  </si>
  <si>
    <t>GLEN LN- glencore finance europe</t>
  </si>
  <si>
    <t>HTZ US- HERTZ GLOBAL</t>
  </si>
  <si>
    <t>Monsanto co- MONSANTO CO</t>
  </si>
  <si>
    <t>us61166w1018</t>
  </si>
  <si>
    <t>POT US- POTASH COR OF-SASK</t>
  </si>
  <si>
    <t>Potash corp of sask- POTASH COR OF-SASK</t>
  </si>
  <si>
    <t>HCC US- Warrior Met Coal</t>
  </si>
  <si>
    <t>BRSN LN- BERENDSEN</t>
  </si>
  <si>
    <t>BVI FP- Bureau Veritas SA</t>
  </si>
  <si>
    <t>SNDR US- Schneider National Inc</t>
  </si>
  <si>
    <t>Biogen idec inc- BIOGEN IDEC INC</t>
  </si>
  <si>
    <t>bristol myers squibb- BRISTOL- MYERS SQUIBB CO</t>
  </si>
  <si>
    <t>Celgene corporation- Celgene Corporation</t>
  </si>
  <si>
    <t>Gilead science- Gilead science</t>
  </si>
  <si>
    <t>us3755581036</t>
  </si>
  <si>
    <t>Merck &amp;co inc- MERCK &amp;CO INC</t>
  </si>
  <si>
    <t>NOVARTIS AG REG SHS- Novartis AG</t>
  </si>
  <si>
    <t>Roche genusschein- ROCHE HOLDING AG</t>
  </si>
  <si>
    <t>US9426831031</t>
  </si>
  <si>
    <t>TEVA PREFERRED- טבע תעשיות פרמצבטיות בע"מ</t>
  </si>
  <si>
    <t>ALSC3 BZ- ALIANSCE SHOPPING CENTERS SA</t>
  </si>
  <si>
    <t>ATRS AV- Atrium</t>
  </si>
  <si>
    <t>CRES IM- COIMA RES SPA</t>
  </si>
  <si>
    <t>IGD IM- Immobiliare Grande Distribuzio</t>
  </si>
  <si>
    <t>NXI FP- Nexity SA</t>
  </si>
  <si>
    <t>SMTG LN- SUMMIT GERMANY LTD</t>
  </si>
  <si>
    <t>FOOT LOCKER INC- FOOT LOCKER</t>
  </si>
  <si>
    <t>Macy's inc- Macy's Inc</t>
  </si>
  <si>
    <t>Micron tech- MICRON TECHN</t>
  </si>
  <si>
    <t>SOLAREDGE TECHNOLOGI- SOLAREDGE TECHNOLOGIES INC</t>
  </si>
  <si>
    <t>google inc cl-a- Google Inc</t>
  </si>
  <si>
    <t>Google inc cl-c- Google Inc</t>
  </si>
  <si>
    <t>MELI US-LEND- MercadoLibre Inc</t>
  </si>
  <si>
    <t>Oracle system co- ORACLE CORP</t>
  </si>
  <si>
    <t>GOOG US- ALPHABET INC</t>
  </si>
  <si>
    <t>Cisco  sys inc- CISCO SYS</t>
  </si>
  <si>
    <t>FB US- FACEBOOK INC - A</t>
  </si>
  <si>
    <t>GB00B06G726</t>
  </si>
  <si>
    <t>CHL US- China Mobile</t>
  </si>
  <si>
    <t>ISAT LN- INMARSAT PLC</t>
  </si>
  <si>
    <t>TIT IM- TELECOM ITALIA SPA</t>
  </si>
  <si>
    <t>TITR IM- TELECOM ITALIA SPA</t>
  </si>
  <si>
    <t>Vodafone Group Plc- Vodafone Group</t>
  </si>
  <si>
    <t>US92857W2098</t>
  </si>
  <si>
    <t>BOL FP- Bollore SA</t>
  </si>
  <si>
    <t>Fedex crop- Fedex corp</t>
  </si>
  <si>
    <t>GROUPE EUROTUNN- GROUPE EUROTUNNEL SE - REGR</t>
  </si>
  <si>
    <t>BHP BILL</t>
  </si>
  <si>
    <t>Enel spa- ENEL SPA</t>
  </si>
  <si>
    <t>CAA US- CALATLANTIC GROUP INC</t>
  </si>
  <si>
    <t>CRI US- CARTER'S INC</t>
  </si>
  <si>
    <t>BN FP- DANONE</t>
  </si>
  <si>
    <t>DISNEY COMPANY- DISNEY COMPANY</t>
  </si>
  <si>
    <t>FL US- FOOT LOCKER</t>
  </si>
  <si>
    <t>IMT LN- Imperial Tobacco Group PLC</t>
  </si>
  <si>
    <t>LW US- Lamb Weston Holdings Inc</t>
  </si>
  <si>
    <t>LULULEMON ATHLETICA- LULULEMON ATHLETICA</t>
  </si>
  <si>
    <t>KORS US- Michael kors holdings ltd</t>
  </si>
  <si>
    <t>PAH3 GR- porsche automobil hldg</t>
  </si>
  <si>
    <t>RDS/B US- ROYAL DUTCH SHELL PLC-A SHS</t>
  </si>
  <si>
    <t>UAL US- United continental holding</t>
  </si>
  <si>
    <t>CSTE US- אבן קיסר בע''מ</t>
  </si>
  <si>
    <t>DELTA AIR LINES INC.- Delta Air Lines, Inc</t>
  </si>
  <si>
    <t>SODA US- SodaStream International Ltd</t>
  </si>
  <si>
    <t>11104</t>
  </si>
  <si>
    <t>AGT US- BLACK ROCK</t>
  </si>
  <si>
    <t>XSX6 GY- db x-trackers dj stoxx 600</t>
  </si>
  <si>
    <t>XSX6 IM- DBX STX EUROPE 600</t>
  </si>
  <si>
    <t>HMWD LN- HSBC BANK PLC</t>
  </si>
  <si>
    <t>IUSA LN- LYXOR ETF</t>
  </si>
  <si>
    <t>SDJE50 IM- SOURCE EURO STOXX 50 UCITS</t>
  </si>
  <si>
    <t>MXFS LN- Source Markets plc</t>
  </si>
  <si>
    <t>rdx source etf- Source Markets plc</t>
  </si>
  <si>
    <t>SDJE50 GR Equity- Source Markets plc</t>
  </si>
  <si>
    <t>SPXS LN_SOURCE S&amp;P 500- SOURCE S&amp;P 500</t>
  </si>
  <si>
    <t>SPY5 LN- SPDR TRUST</t>
  </si>
  <si>
    <t>VOO_Vanguard sp 500 etf- VANGUARAD S&amp;P 500 ETF</t>
  </si>
  <si>
    <t>DXJ US- WisdomTree</t>
  </si>
  <si>
    <t>הפרשי חוזים שיקוף</t>
  </si>
  <si>
    <t>*קסם תל בונד 40- קסם תעודות סל</t>
  </si>
  <si>
    <t>*קסם תל בונד 60- קסם תעודות סל</t>
  </si>
  <si>
    <t>*קסם בונד צמוד יתר- קסם תעודות סל</t>
  </si>
  <si>
    <t>*קסם תל בונד מאגר- קסם תעודות סל</t>
  </si>
  <si>
    <t>*קסם תל בונד צמוד- קסם תעודות סל</t>
  </si>
  <si>
    <t>פסגות סל בונד 40- פסגות סל</t>
  </si>
  <si>
    <t>פסגות סל בונד 60- פסגות סל</t>
  </si>
  <si>
    <t>תכלית תל בונד תשואות- תכלית תעודות סל</t>
  </si>
  <si>
    <t>תכלית תל בונד צמודות יתר- תכלית תעודות סל</t>
  </si>
  <si>
    <t>תכלית (אינדקס) תל בונד שקלי- תכלית תעודות סל</t>
  </si>
  <si>
    <t>תכלית תל בונד 20- תכלית תעודות סל</t>
  </si>
  <si>
    <t>513066639</t>
  </si>
  <si>
    <t>511739294</t>
  </si>
  <si>
    <t>514557339</t>
  </si>
  <si>
    <t>520015041</t>
  </si>
  <si>
    <t>520033879</t>
  </si>
  <si>
    <t>512483629</t>
  </si>
  <si>
    <t>514844117</t>
  </si>
  <si>
    <t>520039868</t>
  </si>
  <si>
    <t>520033614</t>
  </si>
  <si>
    <t>520038555</t>
  </si>
  <si>
    <t>513310235</t>
  </si>
  <si>
    <t>520033473</t>
  </si>
  <si>
    <t>רחוב ראובן ברקת 3 , נתניה</t>
  </si>
  <si>
    <t>השכרה</t>
  </si>
  <si>
    <t>רחוב הנפח, פארק התעשייה "גן גלרם", כרמיאל</t>
  </si>
  <si>
    <t>us251525am33</t>
  </si>
  <si>
    <t>קרסו</t>
  </si>
  <si>
    <t>מצלאוי</t>
  </si>
  <si>
    <t>הראל סל תקשורת ישראל S&amp;P- הראל סל</t>
  </si>
  <si>
    <t>הראל סל ת"א SME60- הראל סל</t>
  </si>
  <si>
    <t>הראל סל ת"א פיננסים- הראל סל</t>
  </si>
  <si>
    <t>הראל סל ת"א 125- הראל סל</t>
  </si>
  <si>
    <t>פסגות סל ת"א 35 סד 2- פסגות סל</t>
  </si>
  <si>
    <t>פסגות סל ת"א SME60 - פסגות סל</t>
  </si>
  <si>
    <t>פסגות סל ת"א 125- פסגות סל</t>
  </si>
  <si>
    <t>*קסם ת"א SME60 - קסם תעודות סל</t>
  </si>
  <si>
    <t>*קסם בנקים- קסם תעודות סל</t>
  </si>
  <si>
    <t>*קסם ביטוח ענפי - קסם תעודות סל</t>
  </si>
  <si>
    <t>*קסם ת"א 35- קסם תעודות סל</t>
  </si>
  <si>
    <t>*קסם ת"א 125- קסם תעודות סל</t>
  </si>
  <si>
    <t>תכלית יתר 120- תכלית תעודות סל</t>
  </si>
  <si>
    <t>תכלית ת"א SME60 - תכלית תעודות סל</t>
  </si>
  <si>
    <t>תכלית ת"א 125 - תכלית תעודות סל</t>
  </si>
  <si>
    <t>*S&amp;P500 קסם- קסם תעודות סל</t>
  </si>
  <si>
    <t>*קסם FTSE MIDCAP שקלי- קסם תעודות סל</t>
  </si>
  <si>
    <t>*קסם  eurio stoxx- קסם תעודות סל</t>
  </si>
  <si>
    <t>*קסם יורוסטוק 600- קסם תעודות סל</t>
  </si>
  <si>
    <t>*קסם ארה"ב S&amp;P 600- קסם תעודות סל</t>
  </si>
  <si>
    <t>*קסם גרמניה MID CAP MDAX- קסם תעודות סל</t>
  </si>
  <si>
    <t>*קסם גרמניה MDAX מנוטרלת מטבע- קסם תעודות סל</t>
  </si>
  <si>
    <t>*קסם דאו ג'ונס- קסם תעודות סל</t>
  </si>
  <si>
    <t>*קסם נסדאק- קסם תעודות סל</t>
  </si>
  <si>
    <t>*קסם NASDAQ 100 ללא חשיפת מטבע- קסם תעודות סל</t>
  </si>
  <si>
    <t>*קסם s&amp;p 500 מנוטרלת מטבע- קסם תעודות סל</t>
  </si>
  <si>
    <t>פסגות סל תל בונד צמודות יתר- פסגות סל</t>
  </si>
  <si>
    <t>*קסם אג"ח ממשלתי כללי- קסם תעודות סל</t>
  </si>
  <si>
    <t>*קסם אג"ח שחר 2-5</t>
  </si>
  <si>
    <t>*קסם שחר 5 פלוס- קסם תעודות סל</t>
  </si>
  <si>
    <t>*קסם תלבונד- קסם תעודות סל</t>
  </si>
  <si>
    <t>*קסם תל בונד צמוד בנקים- קסם תעודות סל</t>
  </si>
  <si>
    <t>*קסם תל בונד שקל- קסם תעודות סל</t>
  </si>
  <si>
    <t>*קסם תל בונד תשואות- קסם תעודות סל</t>
  </si>
  <si>
    <t>תכלית תל בונד שקלי- תכלית תעודות סל</t>
  </si>
  <si>
    <t>תכלית תל בונד צמודות- תכלית תעודות סל</t>
  </si>
  <si>
    <t>Baa3</t>
  </si>
  <si>
    <t>Clareant European Direct Lending Fund II SCSp</t>
  </si>
  <si>
    <t>520021874</t>
  </si>
  <si>
    <t>510678816</t>
  </si>
  <si>
    <t>515555621</t>
  </si>
  <si>
    <t>07/12/16</t>
  </si>
  <si>
    <t>520038480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</si>
</sst>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_(* #,##0.00_);_(* \(#,##0.00\);_(* &quot;-&quot;??_);_(@_)"/>
    <numFmt numFmtId="168" formatCode="_ * #,##0_ ;_ * \-#,##0_ ;_ * &quot;-&quot;??_ ;_ @_ "/>
    <numFmt numFmtId="169" formatCode="#,##0.000000000"/>
  </numFmts>
  <fonts count="31">
    <font>
      <sz val="10"/>
      <name val="Arial"/>
      <family val="2"/>
    </font>
    <font>
      <sz val="10"/>
      <color theme="1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  <font>
      <b/>
      <sz val="10"/>
      <color indexed="12"/>
      <name val="Ariel"/>
      <family val="2"/>
    </font>
    <font>
      <sz val="10"/>
      <color indexed="12"/>
      <name val="Ariel"/>
      <family val="2"/>
    </font>
    <font>
      <sz val="10"/>
      <color indexed="8"/>
      <name val="Ariel"/>
      <family val="2"/>
    </font>
    <font>
      <b/>
      <sz val="11"/>
      <color indexed="9"/>
      <name val="Arial"/>
      <family val="2"/>
      <charset val="177"/>
    </font>
    <font>
      <b/>
      <sz val="11"/>
      <color indexed="8"/>
      <name val="Arial"/>
      <family val="2"/>
      <charset val="177"/>
    </font>
    <font>
      <sz val="11"/>
      <color indexed="10"/>
      <name val="Arial"/>
      <family val="2"/>
      <charset val="177"/>
    </font>
    <font>
      <sz val="11"/>
      <color indexed="9"/>
      <name val="Arial"/>
      <family val="2"/>
      <charset val="177"/>
    </font>
    <font>
      <sz val="11"/>
      <color indexed="8"/>
      <name val="Arial"/>
      <family val="2"/>
      <charset val="177"/>
    </font>
    <font>
      <sz val="11"/>
      <color rgb="FF9C0006"/>
      <name val="Arial"/>
      <family val="2"/>
      <charset val="177"/>
    </font>
    <font>
      <b/>
      <sz val="11"/>
      <color rgb="FFFA7D00"/>
      <name val="Arial"/>
      <family val="2"/>
      <charset val="177"/>
    </font>
    <font>
      <i/>
      <sz val="11"/>
      <color rgb="FF7F7F7F"/>
      <name val="Arial"/>
      <family val="2"/>
      <charset val="177"/>
    </font>
    <font>
      <sz val="11"/>
      <color rgb="FF006100"/>
      <name val="Arial"/>
      <family val="2"/>
      <charset val="177"/>
    </font>
    <font>
      <b/>
      <sz val="15"/>
      <color theme="3"/>
      <name val="Arial"/>
      <family val="2"/>
      <charset val="177"/>
    </font>
    <font>
      <b/>
      <sz val="13"/>
      <color theme="3"/>
      <name val="Arial"/>
      <family val="2"/>
      <charset val="177"/>
    </font>
    <font>
      <b/>
      <sz val="11"/>
      <color theme="3"/>
      <name val="Arial"/>
      <family val="2"/>
      <charset val="177"/>
    </font>
    <font>
      <sz val="11"/>
      <color rgb="FF3F3F76"/>
      <name val="Arial"/>
      <family val="2"/>
      <charset val="177"/>
    </font>
    <font>
      <sz val="11"/>
      <color rgb="FFFA7D00"/>
      <name val="Arial"/>
      <family val="2"/>
      <charset val="177"/>
    </font>
    <font>
      <sz val="11"/>
      <color rgb="FF9C6500"/>
      <name val="Arial"/>
      <family val="2"/>
      <charset val="177"/>
    </font>
    <font>
      <b/>
      <sz val="11"/>
      <color rgb="FF3F3F3F"/>
      <name val="Arial"/>
      <family val="2"/>
      <charset val="177"/>
    </font>
    <font>
      <b/>
      <sz val="18"/>
      <color theme="3"/>
      <name val="Times New Roman"/>
      <family val="2"/>
      <charset val="177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890133365886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93185216834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0000FF"/>
      </bottom>
      <diagonal/>
    </border>
    <border>
      <left/>
      <right/>
      <top/>
      <bottom style="thick">
        <color indexed="12"/>
      </bottom>
      <diagonal/>
    </border>
  </borders>
  <cellStyleXfs count="102">
    <xf numFmtId="0" fontId="0" fillId="0" borderId="0"/>
    <xf numFmtId="9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1" applyNumberFormat="0" applyAlignment="0" applyProtection="0"/>
    <xf numFmtId="0" fontId="11" fillId="28" borderId="2" applyNumberFormat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30" borderId="1" applyNumberFormat="0" applyAlignment="0" applyProtection="0"/>
    <xf numFmtId="0" fontId="24" fillId="0" borderId="6" applyNumberFormat="0" applyFill="0" applyAlignment="0" applyProtection="0"/>
    <xf numFmtId="0" fontId="25" fillId="31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5" fillId="0" borderId="0"/>
    <xf numFmtId="0" fontId="30" fillId="0" borderId="0"/>
    <xf numFmtId="0" fontId="30" fillId="0" borderId="0"/>
    <xf numFmtId="0" fontId="30" fillId="32" borderId="7" applyNumberFormat="0" applyFont="0" applyAlignment="0" applyProtection="0"/>
    <xf numFmtId="0" fontId="26" fillId="27" borderId="8" applyNumberFormat="0" applyAlignment="0" applyProtection="0"/>
    <xf numFmtId="0" fontId="27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30" fillId="32" borderId="7" applyNumberFormat="0" applyFont="0" applyAlignment="0" applyProtection="0"/>
    <xf numFmtId="0" fontId="17" fillId="27" borderId="1" applyNumberFormat="0" applyAlignment="0" applyProtection="0"/>
    <xf numFmtId="0" fontId="1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5" fillId="31" borderId="0" applyNumberFormat="0" applyBorder="0" applyAlignment="0" applyProtection="0"/>
    <xf numFmtId="0" fontId="12" fillId="0" borderId="9" applyNumberFormat="0" applyFill="0" applyAlignment="0" applyProtection="0"/>
    <xf numFmtId="0" fontId="26" fillId="27" borderId="8" applyNumberFormat="0" applyAlignment="0" applyProtection="0"/>
    <xf numFmtId="0" fontId="23" fillId="30" borderId="1" applyNumberFormat="0" applyAlignment="0" applyProtection="0"/>
    <xf numFmtId="0" fontId="16" fillId="26" borderId="0" applyNumberFormat="0" applyBorder="0" applyAlignment="0" applyProtection="0"/>
    <xf numFmtId="0" fontId="11" fillId="28" borderId="2" applyNumberFormat="0" applyAlignment="0" applyProtection="0"/>
    <xf numFmtId="0" fontId="24" fillId="0" borderId="6" applyNumberFormat="0" applyFill="0" applyAlignment="0" applyProtection="0"/>
  </cellStyleXfs>
  <cellXfs count="106">
    <xf numFmtId="0" fontId="0" fillId="0" borderId="0" xfId="0"/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4" fillId="0" borderId="10" xfId="0" applyFont="1" applyBorder="1" applyAlignment="1">
      <alignment horizontal="right" readingOrder="2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readingOrder="2"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30" fillId="0" borderId="0" xfId="6" applyAlignment="1"/>
    <xf numFmtId="0" fontId="30" fillId="0" borderId="0" xfId="73"/>
    <xf numFmtId="0" fontId="8" fillId="0" borderId="0" xfId="73" applyFont="1" applyAlignment="1">
      <alignment horizontal="right" readingOrder="2"/>
    </xf>
    <xf numFmtId="0" fontId="8" fillId="0" borderId="11" xfId="73" applyFont="1" applyBorder="1" applyAlignment="1">
      <alignment horizontal="right" readingOrder="2"/>
    </xf>
    <xf numFmtId="0" fontId="8" fillId="0" borderId="0" xfId="73" applyFont="1" applyAlignment="1">
      <alignment horizontal="right"/>
    </xf>
    <xf numFmtId="0" fontId="9" fillId="0" borderId="0" xfId="73" applyFont="1" applyAlignment="1">
      <alignment horizontal="right" readingOrder="2"/>
    </xf>
    <xf numFmtId="0" fontId="9" fillId="0" borderId="0" xfId="73" applyFont="1" applyAlignment="1">
      <alignment horizontal="right"/>
    </xf>
    <xf numFmtId="0" fontId="10" fillId="0" borderId="0" xfId="73" applyFont="1" applyAlignment="1">
      <alignment horizontal="right" readingOrder="2"/>
    </xf>
    <xf numFmtId="0" fontId="10" fillId="0" borderId="0" xfId="73" applyFont="1" applyAlignment="1">
      <alignment horizontal="right"/>
    </xf>
    <xf numFmtId="0" fontId="10" fillId="0" borderId="0" xfId="72" applyFont="1" applyAlignment="1">
      <alignment horizontal="right" readingOrder="2"/>
    </xf>
    <xf numFmtId="0" fontId="10" fillId="0" borderId="0" xfId="72" applyFont="1" applyAlignment="1">
      <alignment horizontal="right"/>
    </xf>
    <xf numFmtId="0" fontId="10" fillId="0" borderId="0" xfId="6" applyFont="1" applyAlignment="1">
      <alignment horizontal="right" readingOrder="2"/>
    </xf>
    <xf numFmtId="0" fontId="10" fillId="0" borderId="0" xfId="6" applyFont="1" applyAlignment="1">
      <alignment horizontal="right"/>
    </xf>
    <xf numFmtId="0" fontId="10" fillId="0" borderId="0" xfId="66" applyFont="1" applyAlignment="1">
      <alignment horizontal="right" readingOrder="2"/>
    </xf>
    <xf numFmtId="0" fontId="10" fillId="0" borderId="0" xfId="66" applyFont="1" applyAlignment="1">
      <alignment horizontal="right"/>
    </xf>
    <xf numFmtId="0" fontId="10" fillId="0" borderId="0" xfId="73" applyFont="1" applyFill="1" applyAlignment="1">
      <alignment horizontal="right" readingOrder="2"/>
    </xf>
    <xf numFmtId="0" fontId="10" fillId="0" borderId="0" xfId="73" applyFont="1" applyFill="1" applyAlignment="1">
      <alignment horizontal="right"/>
    </xf>
    <xf numFmtId="0" fontId="30" fillId="0" borderId="0" xfId="6" applyFill="1" applyAlignment="1"/>
    <xf numFmtId="14" fontId="9" fillId="0" borderId="0" xfId="73" applyNumberFormat="1" applyFont="1" applyAlignment="1">
      <alignment horizontal="right" readingOrder="2"/>
    </xf>
    <xf numFmtId="168" fontId="8" fillId="0" borderId="0" xfId="52" applyNumberFormat="1" applyFont="1" applyAlignment="1">
      <alignment horizontal="right" readingOrder="2"/>
    </xf>
    <xf numFmtId="168" fontId="8" fillId="0" borderId="11" xfId="52" applyNumberFormat="1" applyFont="1" applyBorder="1" applyAlignment="1">
      <alignment horizontal="right" readingOrder="2"/>
    </xf>
    <xf numFmtId="168" fontId="9" fillId="0" borderId="0" xfId="52" applyNumberFormat="1" applyFont="1" applyAlignment="1">
      <alignment horizontal="right" readingOrder="2"/>
    </xf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NumberFormat="1"/>
    <xf numFmtId="0" fontId="6" fillId="0" borderId="0" xfId="0" applyFont="1" applyAlignment="1">
      <alignment horizontal="right" readingOrder="1"/>
    </xf>
    <xf numFmtId="168" fontId="0" fillId="0" borderId="0" xfId="52" applyNumberFormat="1"/>
    <xf numFmtId="2" fontId="7" fillId="0" borderId="0" xfId="4" applyNumberFormat="1" applyFont="1" applyAlignment="1">
      <alignment horizontal="right"/>
    </xf>
    <xf numFmtId="4" fontId="0" fillId="0" borderId="0" xfId="0" applyNumberFormat="1" applyFont="1"/>
    <xf numFmtId="0" fontId="28" fillId="0" borderId="0" xfId="0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right"/>
    </xf>
    <xf numFmtId="9" fontId="0" fillId="0" borderId="0" xfId="1" applyFont="1"/>
    <xf numFmtId="14" fontId="6" fillId="0" borderId="0" xfId="0" applyNumberFormat="1" applyFont="1" applyAlignment="1">
      <alignment horizontal="right" readingOrder="2"/>
    </xf>
    <xf numFmtId="0" fontId="29" fillId="0" borderId="0" xfId="0" applyFont="1"/>
    <xf numFmtId="9" fontId="7" fillId="0" borderId="0" xfId="1" applyFont="1" applyAlignment="1">
      <alignment horizontal="right"/>
    </xf>
    <xf numFmtId="10" fontId="7" fillId="0" borderId="0" xfId="1" applyNumberFormat="1" applyFont="1" applyAlignment="1">
      <alignment horizontal="right"/>
    </xf>
    <xf numFmtId="9" fontId="4" fillId="0" borderId="0" xfId="1" applyFont="1" applyAlignment="1">
      <alignment horizontal="right"/>
    </xf>
    <xf numFmtId="10" fontId="4" fillId="0" borderId="0" xfId="1" applyNumberFormat="1" applyFont="1" applyAlignment="1">
      <alignment horizontal="right"/>
    </xf>
    <xf numFmtId="10" fontId="6" fillId="0" borderId="0" xfId="1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0" fontId="0" fillId="0" borderId="0" xfId="1" applyNumberFormat="1" applyFont="1"/>
    <xf numFmtId="0" fontId="2" fillId="0" borderId="0" xfId="0" applyFont="1" applyFill="1" applyAlignment="1">
      <alignment horizontal="right" readingOrder="2"/>
    </xf>
    <xf numFmtId="0" fontId="3" fillId="0" borderId="0" xfId="0" applyFont="1" applyFill="1" applyAlignment="1">
      <alignment horizontal="right" readingOrder="2"/>
    </xf>
    <xf numFmtId="0" fontId="4" fillId="0" borderId="0" xfId="0" applyFont="1" applyFill="1" applyAlignment="1">
      <alignment horizontal="right" readingOrder="2"/>
    </xf>
    <xf numFmtId="0" fontId="4" fillId="0" borderId="10" xfId="0" applyFont="1" applyFill="1" applyBorder="1" applyAlignment="1">
      <alignment horizontal="right" readingOrder="2"/>
    </xf>
    <xf numFmtId="0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10" fontId="4" fillId="0" borderId="0" xfId="1" applyNumberFormat="1" applyFont="1" applyFill="1" applyAlignment="1">
      <alignment horizontal="right"/>
    </xf>
    <xf numFmtId="0" fontId="7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10" fontId="7" fillId="0" borderId="0" xfId="1" applyNumberFormat="1" applyFont="1" applyFill="1" applyAlignment="1">
      <alignment horizontal="right"/>
    </xf>
    <xf numFmtId="0" fontId="6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readingOrder="1"/>
    </xf>
    <xf numFmtId="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9" fontId="7" fillId="0" borderId="0" xfId="1" applyFont="1" applyFill="1" applyAlignment="1">
      <alignment horizontal="right"/>
    </xf>
    <xf numFmtId="4" fontId="0" fillId="0" borderId="0" xfId="0" applyNumberFormat="1" applyFont="1" applyFill="1"/>
    <xf numFmtId="0" fontId="0" fillId="0" borderId="0" xfId="0" applyNumberFormat="1" applyFill="1"/>
    <xf numFmtId="0" fontId="5" fillId="0" borderId="0" xfId="0" applyFont="1" applyFill="1" applyAlignment="1">
      <alignment horizontal="right" readingOrder="2"/>
    </xf>
    <xf numFmtId="164" fontId="4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 horizontal="right"/>
    </xf>
    <xf numFmtId="14" fontId="6" fillId="0" borderId="0" xfId="0" applyNumberFormat="1" applyFont="1" applyFill="1" applyAlignment="1">
      <alignment horizontal="right" readingOrder="2"/>
    </xf>
    <xf numFmtId="43" fontId="0" fillId="0" borderId="0" xfId="4" applyFont="1"/>
    <xf numFmtId="4" fontId="0" fillId="0" borderId="0" xfId="0" applyNumberFormat="1" applyFill="1"/>
    <xf numFmtId="43" fontId="0" fillId="0" borderId="0" xfId="4" applyFont="1" applyFill="1"/>
    <xf numFmtId="169" fontId="0" fillId="0" borderId="0" xfId="0" applyNumberFormat="1" applyFill="1"/>
    <xf numFmtId="0" fontId="6" fillId="0" borderId="0" xfId="0" applyNumberFormat="1" applyFont="1" applyAlignment="1">
      <alignment horizontal="right" readingOrder="2"/>
    </xf>
    <xf numFmtId="43" fontId="0" fillId="0" borderId="0" xfId="4" applyFont="1" applyAlignment="1">
      <alignment wrapText="1"/>
    </xf>
    <xf numFmtId="43" fontId="6" fillId="0" borderId="0" xfId="4" applyFont="1" applyAlignment="1">
      <alignment horizontal="right"/>
    </xf>
    <xf numFmtId="43" fontId="0" fillId="0" borderId="0" xfId="0" applyNumberFormat="1"/>
    <xf numFmtId="0" fontId="6" fillId="0" borderId="0" xfId="0" applyNumberFormat="1" applyFont="1" applyFill="1" applyAlignment="1">
      <alignment horizontal="right" readingOrder="1"/>
    </xf>
    <xf numFmtId="0" fontId="6" fillId="0" borderId="0" xfId="0" applyNumberFormat="1" applyFont="1" applyFill="1" applyAlignment="1">
      <alignment horizontal="right" readingOrder="2"/>
    </xf>
    <xf numFmtId="0" fontId="6" fillId="0" borderId="0" xfId="0" applyNumberFormat="1" applyFont="1" applyAlignment="1">
      <alignment horizontal="right" readingOrder="1"/>
    </xf>
    <xf numFmtId="164" fontId="0" fillId="0" borderId="0" xfId="0" applyNumberFormat="1"/>
    <xf numFmtId="164" fontId="0" fillId="0" borderId="0" xfId="1" applyNumberFormat="1" applyFont="1"/>
    <xf numFmtId="2" fontId="6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10" fontId="0" fillId="0" borderId="0" xfId="0" applyNumberFormat="1"/>
    <xf numFmtId="2" fontId="6" fillId="0" borderId="0" xfId="0" applyNumberFormat="1" applyFont="1" applyFill="1" applyAlignment="1">
      <alignment horizontal="right"/>
    </xf>
    <xf numFmtId="164" fontId="0" fillId="0" borderId="0" xfId="0" applyNumberFormat="1" applyFill="1"/>
    <xf numFmtId="14" fontId="6" fillId="0" borderId="0" xfId="0" applyNumberFormat="1" applyFont="1" applyAlignment="1">
      <alignment horizontal="right" readingOrder="2"/>
    </xf>
    <xf numFmtId="43" fontId="0" fillId="0" borderId="0" xfId="0" applyNumberFormat="1" applyFill="1"/>
  </cellXfs>
  <cellStyles count="102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הדגשה1 2" xfId="25"/>
    <cellStyle name="40% - הדגשה2 2" xfId="26"/>
    <cellStyle name="40% - הדגשה3 2" xfId="27"/>
    <cellStyle name="40% - הדגשה4 2" xfId="28"/>
    <cellStyle name="40% - הדגשה5 2" xfId="29"/>
    <cellStyle name="40% - הדגשה6 2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60% - הדגשה1 2" xfId="37"/>
    <cellStyle name="60% - הדגשה2 2" xfId="38"/>
    <cellStyle name="60% - הדגשה3 2" xfId="39"/>
    <cellStyle name="60% - הדגשה4 2" xfId="40"/>
    <cellStyle name="60% - הדגשה5 2" xfId="41"/>
    <cellStyle name="60% - הדגשה6 2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Calculation" xfId="50"/>
    <cellStyle name="Check Cell" xfId="51"/>
    <cellStyle name="Comma" xfId="4"/>
    <cellStyle name="Comma [0]" xfId="5"/>
    <cellStyle name="Comma 2" xfId="53"/>
    <cellStyle name="Comma 3" xfId="54"/>
    <cellStyle name="Comma 3 2" xfId="55"/>
    <cellStyle name="Comma 4" xfId="56"/>
    <cellStyle name="Comma 5" xfId="52"/>
    <cellStyle name="Currency" xfId="2"/>
    <cellStyle name="Currency [0]" xfId="3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" xfId="0" builtinId="0"/>
    <cellStyle name="Normal 2" xfId="66"/>
    <cellStyle name="Normal 2 2" xfId="67"/>
    <cellStyle name="Normal 3" xfId="68"/>
    <cellStyle name="Normal 3 2" xfId="69"/>
    <cellStyle name="Normal 4" xfId="70"/>
    <cellStyle name="Normal 5" xfId="71"/>
    <cellStyle name="Normal 6" xfId="6"/>
    <cellStyle name="Normal_6" xfId="72"/>
    <cellStyle name="Normal_גיליון6" xfId="73"/>
    <cellStyle name="Note" xfId="74"/>
    <cellStyle name="Output" xfId="75"/>
    <cellStyle name="Percent" xfId="1"/>
    <cellStyle name="Title" xfId="76"/>
    <cellStyle name="Total" xfId="77"/>
    <cellStyle name="Warning Text" xfId="78"/>
    <cellStyle name="הדגשה1 2" xfId="79"/>
    <cellStyle name="הדגשה2 2" xfId="80"/>
    <cellStyle name="הדגשה3 2" xfId="81"/>
    <cellStyle name="הדגשה4 2" xfId="82"/>
    <cellStyle name="הדגשה5 2" xfId="83"/>
    <cellStyle name="הדגשה6 2" xfId="84"/>
    <cellStyle name="הערה 2" xfId="85"/>
    <cellStyle name="חישוב 2" xfId="86"/>
    <cellStyle name="טוב 2" xfId="87"/>
    <cellStyle name="טקסט אזהרה 2" xfId="88"/>
    <cellStyle name="טקסט הסברי 2" xfId="89"/>
    <cellStyle name="כותרת 1 2" xfId="91"/>
    <cellStyle name="כותרת 2 2" xfId="92"/>
    <cellStyle name="כותרת 3 2" xfId="93"/>
    <cellStyle name="כותרת 4 2" xfId="94"/>
    <cellStyle name="כותרת 5" xfId="90"/>
    <cellStyle name="ניטראלי 2" xfId="95"/>
    <cellStyle name="סה&quot;כ 2" xfId="96"/>
    <cellStyle name="פלט 2" xfId="97"/>
    <cellStyle name="קלט 2" xfId="98"/>
    <cellStyle name="רע 2" xfId="99"/>
    <cellStyle name="תא מסומן 2" xfId="100"/>
    <cellStyle name="תא מקושר 2" xfId="101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2"/>
  <sheetViews>
    <sheetView rightToLeft="1" tabSelected="1" zoomScale="75" zoomScaleNormal="75" workbookViewId="0">
      <selection activeCell="E32" sqref="E32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  <col min="5" max="5" width="19.140625" bestFit="1" customWidth="1"/>
    <col min="6" max="6" width="14.42578125" bestFit="1" customWidth="1"/>
    <col min="7" max="7" width="11" bestFit="1" customWidth="1"/>
    <col min="8" max="8" width="14.42578125" bestFit="1" customWidth="1"/>
    <col min="9" max="9" width="11" style="86" bestFit="1" customWidth="1"/>
  </cols>
  <sheetData>
    <row r="1" spans="2:7" ht="15.75">
      <c r="B1" s="1" t="s">
        <v>2267</v>
      </c>
    </row>
    <row r="2" spans="2:7" ht="15.75">
      <c r="B2" s="1" t="s">
        <v>2244</v>
      </c>
    </row>
    <row r="3" spans="2:7" ht="15.75">
      <c r="B3" s="1" t="s">
        <v>1</v>
      </c>
    </row>
    <row r="4" spans="2:7" ht="15.75">
      <c r="B4" s="1" t="s">
        <v>2</v>
      </c>
    </row>
    <row r="6" spans="2:7" ht="18.75" customHeight="1">
      <c r="B6" s="2" t="s">
        <v>3</v>
      </c>
    </row>
    <row r="7" spans="2:7">
      <c r="B7" s="3" t="s">
        <v>4</v>
      </c>
      <c r="C7" s="3" t="s">
        <v>5</v>
      </c>
      <c r="D7" s="3" t="s">
        <v>6</v>
      </c>
    </row>
    <row r="8" spans="2:7" ht="13.5" thickBot="1">
      <c r="B8" s="4"/>
      <c r="C8" s="4"/>
      <c r="D8" s="4"/>
    </row>
    <row r="9" spans="2:7" ht="13.5" thickTop="1"/>
    <row r="10" spans="2:7">
      <c r="B10" s="5" t="s">
        <v>7</v>
      </c>
      <c r="C10" s="5"/>
      <c r="D10" s="5"/>
    </row>
    <row r="11" spans="2:7">
      <c r="B11" s="6" t="s">
        <v>8</v>
      </c>
      <c r="C11" s="7">
        <v>2019919.056319199</v>
      </c>
      <c r="D11" s="8">
        <v>7.9769180374049203E-2</v>
      </c>
      <c r="G11" s="41"/>
    </row>
    <row r="12" spans="2:7">
      <c r="B12" s="6" t="s">
        <v>9</v>
      </c>
      <c r="C12" s="7">
        <f>SUM(C13:C22)</f>
        <v>17632980.771053992</v>
      </c>
      <c r="D12" s="8">
        <v>0.69634890529795235</v>
      </c>
      <c r="G12" s="41"/>
    </row>
    <row r="13" spans="2:7">
      <c r="B13" s="6" t="s">
        <v>10</v>
      </c>
      <c r="C13" s="7">
        <v>8022002.0631693034</v>
      </c>
      <c r="D13" s="8">
        <v>0.31679909525880778</v>
      </c>
      <c r="G13" s="41"/>
    </row>
    <row r="14" spans="2:7">
      <c r="B14" s="6" t="s">
        <v>11</v>
      </c>
      <c r="C14" s="7">
        <v>0</v>
      </c>
      <c r="D14" s="8">
        <v>0</v>
      </c>
      <c r="G14" s="41"/>
    </row>
    <row r="15" spans="2:7">
      <c r="B15" s="6" t="s">
        <v>12</v>
      </c>
      <c r="C15" s="7">
        <v>3995926.0402415264</v>
      </c>
      <c r="D15" s="8">
        <v>0.15780421698987901</v>
      </c>
      <c r="G15" s="41"/>
    </row>
    <row r="16" spans="2:7">
      <c r="B16" s="6" t="s">
        <v>13</v>
      </c>
      <c r="C16" s="7">
        <v>3548125.2877595006</v>
      </c>
      <c r="D16" s="8">
        <v>0.14011999400845629</v>
      </c>
      <c r="G16" s="41"/>
    </row>
    <row r="17" spans="2:10">
      <c r="B17" s="6" t="s">
        <v>14</v>
      </c>
      <c r="C17" s="7">
        <v>1110055.2350778088</v>
      </c>
      <c r="D17" s="8">
        <v>4.3837497346768159E-2</v>
      </c>
      <c r="G17" s="41"/>
    </row>
    <row r="18" spans="2:10">
      <c r="B18" s="6" t="s">
        <v>15</v>
      </c>
      <c r="C18" s="7">
        <v>862983.95709204057</v>
      </c>
      <c r="D18" s="8">
        <v>3.4080337386701361E-2</v>
      </c>
      <c r="G18" s="41"/>
    </row>
    <row r="19" spans="2:10">
      <c r="B19" s="6" t="s">
        <v>16</v>
      </c>
      <c r="C19" s="7">
        <v>7443.9704155200016</v>
      </c>
      <c r="D19" s="8">
        <v>2.9397188808978961E-4</v>
      </c>
      <c r="G19" s="41"/>
    </row>
    <row r="20" spans="2:10">
      <c r="B20" s="6" t="s">
        <v>17</v>
      </c>
      <c r="C20" s="7">
        <v>71850.674528450021</v>
      </c>
      <c r="D20" s="8">
        <v>2.8374747980749351E-3</v>
      </c>
      <c r="G20" s="41"/>
    </row>
    <row r="21" spans="2:10">
      <c r="B21" s="6" t="s">
        <v>18</v>
      </c>
      <c r="C21" s="7">
        <v>-2132.497230155599</v>
      </c>
      <c r="D21" s="8">
        <v>-8.4215036076455997E-5</v>
      </c>
      <c r="G21" s="41"/>
    </row>
    <row r="22" spans="2:10">
      <c r="B22" s="6" t="s">
        <v>19</v>
      </c>
      <c r="C22" s="7">
        <v>16726.04</v>
      </c>
      <c r="D22" s="8">
        <v>6.6053265725154911E-4</v>
      </c>
      <c r="G22" s="41"/>
    </row>
    <row r="23" spans="2:10">
      <c r="B23" s="6" t="s">
        <v>20</v>
      </c>
      <c r="C23" s="7">
        <f>SUM(C24:C32)</f>
        <v>2951288.3817436965</v>
      </c>
      <c r="D23" s="8">
        <v>0.11655014319640442</v>
      </c>
      <c r="G23" s="41"/>
      <c r="J23" s="41"/>
    </row>
    <row r="24" spans="2:10">
      <c r="B24" s="6" t="s">
        <v>10</v>
      </c>
      <c r="C24" s="7">
        <v>738316.37</v>
      </c>
      <c r="D24" s="8">
        <v>2.9157055332189683E-2</v>
      </c>
      <c r="G24" s="41"/>
    </row>
    <row r="25" spans="2:10">
      <c r="B25" s="6" t="s">
        <v>21</v>
      </c>
      <c r="C25" s="7">
        <v>122514.431328476</v>
      </c>
      <c r="D25" s="8">
        <v>4.83825118659651E-3</v>
      </c>
      <c r="G25" s="41"/>
    </row>
    <row r="26" spans="2:10">
      <c r="B26" s="6" t="s">
        <v>22</v>
      </c>
      <c r="C26" s="7">
        <v>637082.79302483029</v>
      </c>
      <c r="D26" s="8">
        <v>2.5159212232299447E-2</v>
      </c>
      <c r="F26" s="41"/>
      <c r="G26" s="41"/>
      <c r="H26" s="41"/>
    </row>
    <row r="27" spans="2:10">
      <c r="B27" s="6" t="s">
        <v>23</v>
      </c>
      <c r="C27" s="7">
        <v>60416.968656499892</v>
      </c>
      <c r="D27" s="8">
        <v>2.3859431670473961E-3</v>
      </c>
      <c r="G27" s="41"/>
    </row>
    <row r="28" spans="2:10">
      <c r="B28" s="6" t="s">
        <v>24</v>
      </c>
      <c r="C28" s="7">
        <v>1164417.7644955397</v>
      </c>
      <c r="D28" s="8">
        <v>4.5984342984540717E-2</v>
      </c>
      <c r="G28" s="41"/>
    </row>
    <row r="29" spans="2:10">
      <c r="B29" s="6" t="s">
        <v>25</v>
      </c>
      <c r="C29" s="7">
        <v>13618.57</v>
      </c>
      <c r="D29" s="8">
        <v>5.3781470270705017E-4</v>
      </c>
      <c r="G29" s="41"/>
    </row>
    <row r="30" spans="2:10">
      <c r="B30" s="6" t="s">
        <v>26</v>
      </c>
      <c r="C30" s="7">
        <v>-5.1576016959700013</v>
      </c>
      <c r="D30" s="8">
        <v>-2.0368027060106046E-7</v>
      </c>
      <c r="G30" s="41"/>
    </row>
    <row r="31" spans="2:10">
      <c r="B31" s="6" t="s">
        <v>27</v>
      </c>
      <c r="C31" s="7">
        <v>11254.403606899046</v>
      </c>
      <c r="D31" s="8">
        <v>4.4445075584217459E-4</v>
      </c>
      <c r="G31" s="41"/>
    </row>
    <row r="32" spans="2:10">
      <c r="B32" s="6" t="s">
        <v>28</v>
      </c>
      <c r="C32" s="7">
        <v>203672.23823314754</v>
      </c>
      <c r="D32" s="8">
        <v>8.0432765154520441E-3</v>
      </c>
      <c r="G32" s="41"/>
    </row>
    <row r="33" spans="2:7">
      <c r="B33" s="6" t="s">
        <v>29</v>
      </c>
      <c r="C33" s="7">
        <v>2036529.8748611675</v>
      </c>
      <c r="D33" s="8">
        <v>8.0425162788933413E-2</v>
      </c>
      <c r="G33" s="41"/>
    </row>
    <row r="34" spans="2:7">
      <c r="B34" s="6" t="s">
        <v>30</v>
      </c>
      <c r="C34" s="7">
        <v>640002.3964138669</v>
      </c>
      <c r="D34" s="8">
        <v>2.5274511094712845E-2</v>
      </c>
      <c r="G34" s="41"/>
    </row>
    <row r="35" spans="2:7">
      <c r="B35" s="6" t="s">
        <v>31</v>
      </c>
      <c r="C35" s="7">
        <v>8766.7405976180016</v>
      </c>
      <c r="D35" s="8">
        <v>3.4620977005792481E-4</v>
      </c>
      <c r="G35" s="41"/>
    </row>
    <row r="36" spans="2:7">
      <c r="B36" s="6" t="s">
        <v>32</v>
      </c>
      <c r="C36" s="7">
        <v>0</v>
      </c>
      <c r="D36" s="8">
        <v>0</v>
      </c>
      <c r="G36" s="41"/>
    </row>
    <row r="37" spans="2:7">
      <c r="B37" s="6" t="s">
        <v>33</v>
      </c>
      <c r="C37" s="7">
        <v>31498.565114240409</v>
      </c>
      <c r="D37" s="8">
        <v>1.2439185195372105E-3</v>
      </c>
      <c r="G37" s="41"/>
    </row>
    <row r="38" spans="2:7">
      <c r="B38" s="5" t="s">
        <v>34</v>
      </c>
      <c r="C38" s="5"/>
      <c r="D38" s="5">
        <v>0</v>
      </c>
      <c r="G38" s="41"/>
    </row>
    <row r="39" spans="2:7">
      <c r="B39" s="6" t="s">
        <v>35</v>
      </c>
      <c r="C39" s="7">
        <v>1062.74</v>
      </c>
      <c r="D39" s="8">
        <v>4.1968958352814609E-5</v>
      </c>
      <c r="G39" s="41"/>
    </row>
    <row r="40" spans="2:7">
      <c r="B40" s="6" t="s">
        <v>36</v>
      </c>
      <c r="C40" s="7">
        <v>0</v>
      </c>
      <c r="D40" s="8">
        <v>0</v>
      </c>
      <c r="G40" s="41"/>
    </row>
    <row r="41" spans="2:7">
      <c r="B41" s="6" t="s">
        <v>37</v>
      </c>
      <c r="C41" s="7">
        <v>0</v>
      </c>
      <c r="D41" s="8">
        <v>0</v>
      </c>
      <c r="G41" s="41"/>
    </row>
    <row r="42" spans="2:7">
      <c r="B42" s="3" t="s">
        <v>38</v>
      </c>
      <c r="C42" s="9">
        <f>+C11+C12+C23+C33+C34+C35+C36+C37+C39</f>
        <v>25322048.526103776</v>
      </c>
      <c r="D42" s="58">
        <f>+D11+D12+D23+D33+D34+D35+D36+D37+D39</f>
        <v>1.0000000000000002</v>
      </c>
      <c r="F42" s="9"/>
      <c r="G42" s="41"/>
    </row>
    <row r="43" spans="2:7">
      <c r="B43" s="6" t="s">
        <v>39</v>
      </c>
      <c r="C43" s="7">
        <v>760983.25310999993</v>
      </c>
      <c r="D43" s="8">
        <v>0</v>
      </c>
      <c r="E43" s="41"/>
      <c r="G43" s="41"/>
    </row>
    <row r="45" spans="2:7">
      <c r="B45" s="5"/>
      <c r="C45" s="5" t="s">
        <v>40</v>
      </c>
      <c r="D45" s="5" t="s">
        <v>41</v>
      </c>
    </row>
    <row r="47" spans="2:7">
      <c r="C47" s="6" t="s">
        <v>42</v>
      </c>
      <c r="D47" s="11">
        <v>3.49</v>
      </c>
    </row>
    <row r="48" spans="2:7">
      <c r="C48" s="6" t="s">
        <v>43</v>
      </c>
      <c r="D48" s="11">
        <v>3.1019999999999999</v>
      </c>
    </row>
    <row r="49" spans="3:4">
      <c r="C49" s="6" t="s">
        <v>2265</v>
      </c>
      <c r="D49" s="11">
        <v>4.524</v>
      </c>
    </row>
    <row r="50" spans="3:4">
      <c r="C50" s="6" t="s">
        <v>44</v>
      </c>
      <c r="D50" s="11">
        <v>3.6429999999999998</v>
      </c>
    </row>
    <row r="51" spans="3:4">
      <c r="C51" s="6" t="s">
        <v>45</v>
      </c>
      <c r="D51" s="11">
        <v>2.6819999999999999</v>
      </c>
    </row>
    <row r="52" spans="3:4">
      <c r="C52" s="6" t="s">
        <v>46</v>
      </c>
      <c r="D52" s="11">
        <v>3.9824999999999999</v>
      </c>
    </row>
    <row r="53" spans="3:4">
      <c r="C53" s="6" t="s">
        <v>47</v>
      </c>
      <c r="D53" s="11">
        <v>0.41010000000000002</v>
      </c>
    </row>
    <row r="54" spans="3:4">
      <c r="C54" s="6" t="s">
        <v>48</v>
      </c>
      <c r="D54" s="11">
        <v>4.9217000000000004</v>
      </c>
    </row>
    <row r="55" spans="3:4">
      <c r="C55" s="6" t="s">
        <v>49</v>
      </c>
      <c r="D55" s="11">
        <v>0.53549999999999998</v>
      </c>
    </row>
    <row r="56" spans="3:4">
      <c r="C56" s="6" t="s">
        <v>50</v>
      </c>
      <c r="D56" s="11">
        <v>0.26939999999999997</v>
      </c>
    </row>
    <row r="57" spans="3:4">
      <c r="C57" s="6" t="s">
        <v>51</v>
      </c>
      <c r="D57" s="11">
        <v>2.6775000000000002</v>
      </c>
    </row>
    <row r="58" spans="3:4">
      <c r="C58" s="6" t="s">
        <v>52</v>
      </c>
      <c r="D58" s="11">
        <v>0.1507</v>
      </c>
    </row>
    <row r="59" spans="3:4">
      <c r="C59" s="6" t="s">
        <v>53</v>
      </c>
      <c r="D59" s="11">
        <v>6.8045</v>
      </c>
    </row>
    <row r="60" spans="3:4">
      <c r="C60" s="6" t="s">
        <v>54</v>
      </c>
      <c r="D60" s="11">
        <v>0.4163</v>
      </c>
    </row>
    <row r="61" spans="3:4">
      <c r="C61" s="6" t="s">
        <v>55</v>
      </c>
      <c r="D61" s="11">
        <v>5.3E-3</v>
      </c>
    </row>
    <row r="62" spans="3:4">
      <c r="C62" s="6" t="s">
        <v>56</v>
      </c>
      <c r="D62" s="11">
        <v>0.53739999999999999</v>
      </c>
    </row>
    <row r="63" spans="3:4">
      <c r="C63" s="6" t="s">
        <v>2266</v>
      </c>
      <c r="D63" s="11">
        <v>0.19450000000000001</v>
      </c>
    </row>
    <row r="64" spans="3:4">
      <c r="C64" s="6" t="s">
        <v>57</v>
      </c>
      <c r="D64" s="11">
        <v>6.8209999999999997</v>
      </c>
    </row>
    <row r="65" spans="3:4">
      <c r="C65" s="6" t="s">
        <v>58</v>
      </c>
      <c r="D65" s="11">
        <v>5.9200000000000003E-2</v>
      </c>
    </row>
    <row r="66" spans="3:4">
      <c r="C66" s="6" t="s">
        <v>59</v>
      </c>
      <c r="D66" s="11">
        <v>1.0626</v>
      </c>
    </row>
    <row r="67" spans="3:4">
      <c r="C67" s="6" t="s">
        <v>60</v>
      </c>
      <c r="D67" s="11">
        <v>3.4000000000000002E-2</v>
      </c>
    </row>
    <row r="68" spans="3:4">
      <c r="C68" s="6" t="s">
        <v>61</v>
      </c>
      <c r="D68" s="11">
        <v>5.3999999999999999E-2</v>
      </c>
    </row>
    <row r="69" spans="3:4">
      <c r="C69" s="6" t="s">
        <v>62</v>
      </c>
      <c r="D69" s="11">
        <v>0.1027</v>
      </c>
    </row>
    <row r="70" spans="3:4">
      <c r="C70" s="6" t="s">
        <v>63</v>
      </c>
      <c r="D70" s="11">
        <v>0.1147</v>
      </c>
    </row>
    <row r="71" spans="3:4">
      <c r="C71" s="6" t="s">
        <v>64</v>
      </c>
      <c r="D71" s="11">
        <v>7.1400000000000005E-2</v>
      </c>
    </row>
    <row r="72" spans="3:4">
      <c r="C72" s="6" t="s">
        <v>65</v>
      </c>
      <c r="D72" s="11">
        <v>2.5453999999999999</v>
      </c>
    </row>
    <row r="73" spans="3:4">
      <c r="C73" s="6" t="s">
        <v>66</v>
      </c>
      <c r="D73" s="11">
        <v>0.99180000000000001</v>
      </c>
    </row>
    <row r="74" spans="3:4">
      <c r="C74" s="6" t="s">
        <v>67</v>
      </c>
      <c r="D74" s="11">
        <v>0.44700000000000001</v>
      </c>
    </row>
    <row r="75" spans="3:4">
      <c r="C75" s="6" t="s">
        <v>68</v>
      </c>
      <c r="D75" s="11">
        <v>2.5286</v>
      </c>
    </row>
    <row r="76" spans="3:4">
      <c r="C76" s="6" t="s">
        <v>69</v>
      </c>
      <c r="D76" s="11">
        <v>0.51449999999999996</v>
      </c>
    </row>
    <row r="77" spans="3:4">
      <c r="C77" s="6" t="s">
        <v>70</v>
      </c>
      <c r="D77" s="11">
        <v>0.93769999999999998</v>
      </c>
    </row>
    <row r="78" spans="3:4">
      <c r="C78" s="6" t="s">
        <v>71</v>
      </c>
      <c r="D78" s="11">
        <v>1.2847</v>
      </c>
    </row>
    <row r="79" spans="3:4">
      <c r="C79" s="6" t="s">
        <v>72</v>
      </c>
      <c r="D79" s="11">
        <v>1.5156000000000001</v>
      </c>
    </row>
    <row r="80" spans="3:4">
      <c r="C80" s="6" t="s">
        <v>73</v>
      </c>
      <c r="D80" s="11">
        <v>13.088800000000001</v>
      </c>
    </row>
    <row r="81" spans="2:4">
      <c r="C81" s="6" t="s">
        <v>74</v>
      </c>
      <c r="D81" s="11">
        <v>3.0547</v>
      </c>
    </row>
    <row r="82" spans="2:4">
      <c r="C82" s="6" t="s">
        <v>75</v>
      </c>
      <c r="D82" s="11">
        <v>0.51449999999999996</v>
      </c>
    </row>
    <row r="83" spans="2:4">
      <c r="C83" s="6" t="s">
        <v>76</v>
      </c>
      <c r="D83" s="11">
        <v>0.94030000000000002</v>
      </c>
    </row>
    <row r="84" spans="2:4">
      <c r="C84" s="6" t="s">
        <v>77</v>
      </c>
      <c r="D84" s="11">
        <v>0.87119999999999997</v>
      </c>
    </row>
    <row r="85" spans="2:4">
      <c r="C85" s="6" t="s">
        <v>78</v>
      </c>
      <c r="D85" s="11">
        <v>2.3199999999999998E-2</v>
      </c>
    </row>
    <row r="86" spans="2:4">
      <c r="C86" s="6" t="s">
        <v>79</v>
      </c>
      <c r="D86" s="11">
        <v>0.19259999999999999</v>
      </c>
    </row>
    <row r="87" spans="2:4">
      <c r="C87" s="6" t="s">
        <v>80</v>
      </c>
      <c r="D87" s="11">
        <v>2.87E-2</v>
      </c>
    </row>
    <row r="88" spans="2:4">
      <c r="C88" s="6" t="s">
        <v>81</v>
      </c>
      <c r="D88" s="11">
        <v>2.0365000000000002</v>
      </c>
    </row>
    <row r="89" spans="2:4">
      <c r="C89" s="6" t="s">
        <v>82</v>
      </c>
      <c r="D89" s="11">
        <v>0.14940000000000001</v>
      </c>
    </row>
    <row r="92" spans="2:4">
      <c r="B92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4"/>
  <sheetViews>
    <sheetView rightToLeft="1" zoomScale="75" zoomScaleNormal="75" workbookViewId="0">
      <selection activeCell="I4" sqref="I4"/>
    </sheetView>
  </sheetViews>
  <sheetFormatPr defaultColWidth="9.140625" defaultRowHeight="12.75"/>
  <cols>
    <col min="1" max="1" width="9.140625" style="43"/>
    <col min="2" max="2" width="37.7109375" style="43" customWidth="1"/>
    <col min="3" max="4" width="12.7109375" style="43" customWidth="1"/>
    <col min="5" max="5" width="11.7109375" style="43" customWidth="1"/>
    <col min="6" max="6" width="15.7109375" style="43" customWidth="1"/>
    <col min="7" max="7" width="16.7109375" style="43" customWidth="1"/>
    <col min="8" max="8" width="14.7109375" style="43" customWidth="1"/>
    <col min="9" max="9" width="12.7109375" style="43" customWidth="1"/>
    <col min="10" max="10" width="24.7109375" style="43" customWidth="1"/>
    <col min="11" max="11" width="27.7109375" style="43" customWidth="1"/>
    <col min="12" max="12" width="20.7109375" style="43" customWidth="1"/>
    <col min="13" max="13" width="9.140625" style="88"/>
    <col min="14" max="14" width="11" style="43" bestFit="1" customWidth="1"/>
    <col min="15" max="16384" width="9.140625" style="43"/>
  </cols>
  <sheetData>
    <row r="1" spans="2:12" ht="15.75">
      <c r="B1" s="62" t="s">
        <v>2267</v>
      </c>
    </row>
    <row r="2" spans="2:12" ht="15.75">
      <c r="B2" s="62" t="s">
        <v>2244</v>
      </c>
    </row>
    <row r="3" spans="2:12" ht="15.75">
      <c r="B3" s="62" t="s">
        <v>1</v>
      </c>
    </row>
    <row r="4" spans="2:12" ht="15.75">
      <c r="B4" s="62" t="s">
        <v>2</v>
      </c>
    </row>
    <row r="6" spans="2:12" ht="15.75">
      <c r="B6" s="63" t="s">
        <v>178</v>
      </c>
    </row>
    <row r="7" spans="2:12" ht="15.75">
      <c r="B7" s="63" t="s">
        <v>1687</v>
      </c>
    </row>
    <row r="8" spans="2:12">
      <c r="B8" s="64" t="s">
        <v>85</v>
      </c>
      <c r="C8" s="64" t="s">
        <v>86</v>
      </c>
      <c r="D8" s="64" t="s">
        <v>180</v>
      </c>
      <c r="E8" s="64" t="s">
        <v>253</v>
      </c>
      <c r="F8" s="64" t="s">
        <v>90</v>
      </c>
      <c r="G8" s="64" t="s">
        <v>183</v>
      </c>
      <c r="H8" s="64" t="s">
        <v>41</v>
      </c>
      <c r="I8" s="64" t="s">
        <v>93</v>
      </c>
      <c r="J8" s="64" t="s">
        <v>184</v>
      </c>
      <c r="K8" s="64" t="s">
        <v>185</v>
      </c>
      <c r="L8" s="64" t="s">
        <v>95</v>
      </c>
    </row>
    <row r="9" spans="2:12" ht="13.5" thickBot="1">
      <c r="B9" s="65"/>
      <c r="C9" s="65"/>
      <c r="D9" s="65"/>
      <c r="E9" s="65"/>
      <c r="F9" s="65"/>
      <c r="G9" s="65" t="s">
        <v>2283</v>
      </c>
      <c r="H9" s="65" t="s">
        <v>189</v>
      </c>
      <c r="I9" s="65" t="s">
        <v>97</v>
      </c>
      <c r="J9" s="65" t="s">
        <v>96</v>
      </c>
      <c r="K9" s="65" t="s">
        <v>96</v>
      </c>
      <c r="L9" s="65" t="s">
        <v>96</v>
      </c>
    </row>
    <row r="11" spans="2:12">
      <c r="B11" s="64" t="s">
        <v>1688</v>
      </c>
      <c r="C11" s="66"/>
      <c r="D11" s="64"/>
      <c r="E11" s="64"/>
      <c r="F11" s="64"/>
      <c r="G11" s="67">
        <v>-2774445.3640087857</v>
      </c>
      <c r="I11" s="67">
        <v>71850.674528450021</v>
      </c>
      <c r="K11" s="82">
        <v>0.99999999999999978</v>
      </c>
      <c r="L11" s="82">
        <v>2.8377849265131048E-3</v>
      </c>
    </row>
    <row r="12" spans="2:12">
      <c r="B12" s="64" t="s">
        <v>1689</v>
      </c>
      <c r="C12" s="66"/>
      <c r="D12" s="64"/>
      <c r="E12" s="64"/>
      <c r="F12" s="64"/>
      <c r="G12" s="67">
        <v>-1089198.7740087854</v>
      </c>
      <c r="I12" s="67">
        <v>75104.094960000017</v>
      </c>
      <c r="K12" s="82">
        <v>1.0452803046443462</v>
      </c>
      <c r="L12" s="82">
        <v>2.9662806925007524E-3</v>
      </c>
    </row>
    <row r="13" spans="2:12">
      <c r="B13" s="69" t="s">
        <v>1690</v>
      </c>
      <c r="C13" s="70"/>
      <c r="D13" s="69"/>
      <c r="E13" s="69"/>
      <c r="F13" s="69"/>
      <c r="G13" s="71">
        <v>4523.5955756530329</v>
      </c>
      <c r="I13" s="71">
        <v>75153.574960000013</v>
      </c>
      <c r="K13" s="83">
        <v>1.045968955103437</v>
      </c>
      <c r="L13" s="83">
        <v>2.9682349343931966E-3</v>
      </c>
    </row>
    <row r="14" spans="2:12">
      <c r="B14" s="73" t="s">
        <v>2421</v>
      </c>
      <c r="C14" s="74">
        <v>81988024</v>
      </c>
      <c r="D14" s="73" t="s">
        <v>194</v>
      </c>
      <c r="E14" s="73" t="s">
        <v>1691</v>
      </c>
      <c r="F14" s="73" t="s">
        <v>104</v>
      </c>
      <c r="G14" s="76">
        <v>13.013728973061992</v>
      </c>
      <c r="H14" s="76">
        <v>17002000</v>
      </c>
      <c r="I14" s="76">
        <v>2212.5942</v>
      </c>
      <c r="J14" s="43">
        <v>0</v>
      </c>
      <c r="K14" s="77">
        <v>3.0794341382611522E-2</v>
      </c>
      <c r="L14" s="77">
        <v>8.7387717797473717E-5</v>
      </c>
    </row>
    <row r="15" spans="2:12">
      <c r="B15" s="73" t="s">
        <v>2422</v>
      </c>
      <c r="C15" s="74">
        <v>81991606</v>
      </c>
      <c r="D15" s="73" t="s">
        <v>194</v>
      </c>
      <c r="E15" s="73" t="s">
        <v>1691</v>
      </c>
      <c r="F15" s="73" t="s">
        <v>104</v>
      </c>
      <c r="G15" s="76">
        <v>1381.7643369474563</v>
      </c>
      <c r="H15" s="76">
        <v>1199000</v>
      </c>
      <c r="I15" s="76">
        <v>16567.3544</v>
      </c>
      <c r="J15" s="43">
        <v>0</v>
      </c>
      <c r="K15" s="77">
        <v>0.23058036001373911</v>
      </c>
      <c r="L15" s="77">
        <v>6.5433746999695407E-4</v>
      </c>
    </row>
    <row r="16" spans="2:12">
      <c r="B16" s="73" t="s">
        <v>2423</v>
      </c>
      <c r="C16" s="74">
        <v>82004490</v>
      </c>
      <c r="D16" s="73" t="s">
        <v>194</v>
      </c>
      <c r="E16" s="73" t="s">
        <v>1691</v>
      </c>
      <c r="F16" s="73" t="s">
        <v>104</v>
      </c>
      <c r="G16" s="76">
        <v>62.749403140399743</v>
      </c>
      <c r="H16" s="76">
        <v>3267100</v>
      </c>
      <c r="I16" s="76">
        <v>2050.0857500000002</v>
      </c>
      <c r="J16" s="43">
        <v>0</v>
      </c>
      <c r="K16" s="77">
        <v>2.8532588781588229E-2</v>
      </c>
      <c r="L16" s="77">
        <v>8.0969350358788006E-5</v>
      </c>
    </row>
    <row r="17" spans="2:14">
      <c r="B17" s="73" t="s">
        <v>2424</v>
      </c>
      <c r="C17" s="74">
        <v>81993602</v>
      </c>
      <c r="D17" s="73" t="s">
        <v>194</v>
      </c>
      <c r="E17" s="73" t="s">
        <v>1691</v>
      </c>
      <c r="F17" s="73" t="s">
        <v>104</v>
      </c>
      <c r="G17" s="76">
        <v>1200.0370139938564</v>
      </c>
      <c r="H17" s="76">
        <v>2050900</v>
      </c>
      <c r="I17" s="76">
        <v>24611.559120000002</v>
      </c>
      <c r="J17" s="43">
        <v>0</v>
      </c>
      <c r="K17" s="77">
        <v>0.34253762099693025</v>
      </c>
      <c r="L17" s="77">
        <v>9.7204809762874763E-4</v>
      </c>
    </row>
    <row r="18" spans="2:14">
      <c r="B18" s="73" t="s">
        <v>2877</v>
      </c>
      <c r="C18" s="74">
        <v>81964041</v>
      </c>
      <c r="D18" s="73" t="s">
        <v>194</v>
      </c>
      <c r="E18" s="73" t="s">
        <v>119</v>
      </c>
      <c r="F18" s="73" t="s">
        <v>104</v>
      </c>
      <c r="G18" s="76">
        <v>13.93</v>
      </c>
      <c r="H18" s="76">
        <v>98700</v>
      </c>
      <c r="I18" s="76">
        <v>13.74891</v>
      </c>
      <c r="J18" s="43">
        <v>0</v>
      </c>
      <c r="K18" s="77">
        <v>1.913539446947847E-4</v>
      </c>
      <c r="L18" s="77">
        <v>5.4302133988368241E-7</v>
      </c>
    </row>
    <row r="19" spans="2:14">
      <c r="B19" s="73" t="s">
        <v>2878</v>
      </c>
      <c r="C19" s="74">
        <v>81964611</v>
      </c>
      <c r="D19" s="73" t="s">
        <v>194</v>
      </c>
      <c r="E19" s="73" t="s">
        <v>119</v>
      </c>
      <c r="F19" s="73" t="s">
        <v>104</v>
      </c>
      <c r="G19" s="76">
        <v>-13.93</v>
      </c>
      <c r="H19" s="76">
        <v>144000</v>
      </c>
      <c r="I19" s="76">
        <v>-20.059200000000001</v>
      </c>
      <c r="J19" s="43">
        <v>0</v>
      </c>
      <c r="K19" s="77">
        <v>-2.7917900745743664E-4</v>
      </c>
      <c r="L19" s="77">
        <v>-7.9224997916160356E-7</v>
      </c>
    </row>
    <row r="20" spans="2:14">
      <c r="B20" s="73" t="s">
        <v>2425</v>
      </c>
      <c r="C20" s="74">
        <v>82019936</v>
      </c>
      <c r="D20" s="73" t="s">
        <v>194</v>
      </c>
      <c r="E20" s="73" t="s">
        <v>1691</v>
      </c>
      <c r="F20" s="73" t="s">
        <v>104</v>
      </c>
      <c r="G20" s="76">
        <v>568.40692331926152</v>
      </c>
      <c r="H20" s="76">
        <v>1587100</v>
      </c>
      <c r="I20" s="76">
        <v>9021.1862799999999</v>
      </c>
      <c r="J20" s="43">
        <v>0</v>
      </c>
      <c r="K20" s="77">
        <v>0.12555464982347475</v>
      </c>
      <c r="L20" s="77">
        <v>3.5629709272268803E-4</v>
      </c>
    </row>
    <row r="21" spans="2:14">
      <c r="B21" s="73" t="s">
        <v>2426</v>
      </c>
      <c r="C21" s="74">
        <v>81966046</v>
      </c>
      <c r="D21" s="73" t="s">
        <v>194</v>
      </c>
      <c r="E21" s="73" t="s">
        <v>1691</v>
      </c>
      <c r="F21" s="73" t="s">
        <v>104</v>
      </c>
      <c r="G21" s="76">
        <v>1297.624169278997</v>
      </c>
      <c r="H21" s="76">
        <v>1595000</v>
      </c>
      <c r="I21" s="76">
        <v>20697.105500000001</v>
      </c>
      <c r="J21" s="43">
        <v>0</v>
      </c>
      <c r="K21" s="77">
        <v>0.28805721916785582</v>
      </c>
      <c r="L21" s="77">
        <v>8.1744443452782319E-4</v>
      </c>
    </row>
    <row r="22" spans="2:14">
      <c r="B22" s="69" t="s">
        <v>1692</v>
      </c>
      <c r="C22" s="70"/>
      <c r="D22" s="69"/>
      <c r="E22" s="69"/>
      <c r="F22" s="69"/>
      <c r="G22" s="71">
        <v>-1093722.3695844384</v>
      </c>
      <c r="I22" s="71">
        <v>-49.48</v>
      </c>
      <c r="K22" s="83">
        <v>-6.8865045909078943E-4</v>
      </c>
      <c r="L22" s="83">
        <v>-1.954241892444172E-6</v>
      </c>
    </row>
    <row r="23" spans="2:14">
      <c r="B23" s="73" t="s">
        <v>2427</v>
      </c>
      <c r="C23" s="74">
        <v>701006397</v>
      </c>
      <c r="D23" s="73" t="s">
        <v>194</v>
      </c>
      <c r="E23" s="73" t="s">
        <v>1691</v>
      </c>
      <c r="F23" s="73" t="s">
        <v>2265</v>
      </c>
      <c r="G23" s="76">
        <v>-1093722.3695844384</v>
      </c>
      <c r="H23" s="76">
        <v>1</v>
      </c>
      <c r="I23" s="76">
        <v>-49.48</v>
      </c>
      <c r="J23" s="43">
        <v>0</v>
      </c>
      <c r="K23" s="77">
        <v>-6.8865045909078943E-4</v>
      </c>
      <c r="L23" s="77">
        <v>-1.954241892444172E-6</v>
      </c>
    </row>
    <row r="24" spans="2:14">
      <c r="B24" s="69" t="s">
        <v>1693</v>
      </c>
      <c r="C24" s="70"/>
      <c r="D24" s="69"/>
      <c r="E24" s="69"/>
      <c r="F24" s="69"/>
      <c r="G24" s="71">
        <v>0</v>
      </c>
      <c r="I24" s="71">
        <v>0</v>
      </c>
      <c r="K24" s="83">
        <v>0</v>
      </c>
      <c r="L24" s="83">
        <v>0</v>
      </c>
    </row>
    <row r="25" spans="2:14">
      <c r="B25" s="69" t="s">
        <v>1694</v>
      </c>
      <c r="C25" s="70"/>
      <c r="D25" s="69"/>
      <c r="E25" s="69"/>
      <c r="F25" s="69"/>
      <c r="G25" s="71">
        <v>0</v>
      </c>
      <c r="I25" s="71">
        <v>0</v>
      </c>
      <c r="K25" s="83">
        <v>0</v>
      </c>
      <c r="L25" s="83">
        <v>0</v>
      </c>
    </row>
    <row r="26" spans="2:14">
      <c r="B26" s="64" t="s">
        <v>1695</v>
      </c>
      <c r="C26" s="66"/>
      <c r="D26" s="64"/>
      <c r="E26" s="64"/>
      <c r="F26" s="64"/>
      <c r="G26" s="67">
        <v>-1685246.5900000003</v>
      </c>
      <c r="I26" s="67">
        <v>-3253.4204315500001</v>
      </c>
      <c r="K26" s="82">
        <v>-4.5280304644346438E-2</v>
      </c>
      <c r="L26" s="82">
        <v>-1.284957659876477E-4</v>
      </c>
    </row>
    <row r="27" spans="2:14">
      <c r="B27" s="69" t="s">
        <v>1690</v>
      </c>
      <c r="C27" s="70"/>
      <c r="D27" s="69"/>
      <c r="E27" s="69"/>
      <c r="F27" s="69"/>
      <c r="G27" s="71">
        <v>-1685246.5900000003</v>
      </c>
      <c r="I27" s="71">
        <v>-3253.4204315500001</v>
      </c>
      <c r="K27" s="83">
        <v>-4.5280304644346438E-2</v>
      </c>
      <c r="L27" s="83">
        <v>-1.284957659876477E-4</v>
      </c>
    </row>
    <row r="28" spans="2:14">
      <c r="B28" s="73" t="s">
        <v>1696</v>
      </c>
      <c r="C28" s="74">
        <v>701004129</v>
      </c>
      <c r="D28" s="73" t="s">
        <v>1148</v>
      </c>
      <c r="E28" s="73" t="s">
        <v>1691</v>
      </c>
      <c r="F28" s="73" t="s">
        <v>42</v>
      </c>
      <c r="G28" s="76">
        <v>-22707.830945558737</v>
      </c>
      <c r="H28" s="76">
        <v>3</v>
      </c>
      <c r="I28" s="76">
        <v>-2.38</v>
      </c>
      <c r="J28" s="43">
        <v>0</v>
      </c>
      <c r="K28" s="77">
        <v>-3.3124254095312828E-5</v>
      </c>
      <c r="L28" s="77">
        <v>-9.399950897366875E-8</v>
      </c>
      <c r="N28" s="87"/>
    </row>
    <row r="29" spans="2:14">
      <c r="B29" s="73" t="s">
        <v>2428</v>
      </c>
      <c r="C29" s="74">
        <v>701006942</v>
      </c>
      <c r="D29" s="73" t="s">
        <v>1148</v>
      </c>
      <c r="E29" s="73" t="s">
        <v>1691</v>
      </c>
      <c r="F29" s="73" t="s">
        <v>42</v>
      </c>
      <c r="G29" s="76">
        <v>-2011.8997134670485</v>
      </c>
      <c r="H29" s="76">
        <v>153</v>
      </c>
      <c r="I29" s="76">
        <v>-10.74</v>
      </c>
      <c r="J29" s="43">
        <v>0</v>
      </c>
      <c r="K29" s="77">
        <v>-1.4947667604355456E-4</v>
      </c>
      <c r="L29" s="77">
        <v>-4.241826581416817E-7</v>
      </c>
      <c r="N29" s="87"/>
    </row>
    <row r="30" spans="2:14">
      <c r="B30" s="73" t="s">
        <v>1697</v>
      </c>
      <c r="C30" s="74">
        <v>701004160</v>
      </c>
      <c r="D30" s="73" t="s">
        <v>1148</v>
      </c>
      <c r="E30" s="73" t="s">
        <v>1691</v>
      </c>
      <c r="F30" s="73" t="s">
        <v>42</v>
      </c>
      <c r="G30" s="76">
        <v>-204.64183381088824</v>
      </c>
      <c r="H30" s="76">
        <v>19000</v>
      </c>
      <c r="I30" s="76">
        <v>-135.69999999999999</v>
      </c>
      <c r="J30" s="43">
        <v>0</v>
      </c>
      <c r="K30" s="77">
        <v>-1.8886391935856936E-3</v>
      </c>
      <c r="L30" s="77">
        <v>-5.3595518351793484E-6</v>
      </c>
      <c r="N30" s="87"/>
    </row>
    <row r="31" spans="2:14">
      <c r="B31" s="73" t="s">
        <v>2429</v>
      </c>
      <c r="C31" s="74">
        <v>701005654</v>
      </c>
      <c r="D31" s="73" t="s">
        <v>1148</v>
      </c>
      <c r="E31" s="73" t="s">
        <v>1691</v>
      </c>
      <c r="F31" s="73" t="s">
        <v>42</v>
      </c>
      <c r="G31" s="76">
        <v>37746.07449856733</v>
      </c>
      <c r="H31" s="76">
        <v>179</v>
      </c>
      <c r="I31" s="76">
        <v>235.8</v>
      </c>
      <c r="J31" s="43">
        <v>0</v>
      </c>
      <c r="K31" s="77">
        <v>3.2818063511238513E-3</v>
      </c>
      <c r="L31" s="77">
        <v>9.3130605949542409E-6</v>
      </c>
      <c r="N31" s="87"/>
    </row>
    <row r="32" spans="2:14">
      <c r="B32" s="73" t="s">
        <v>1698</v>
      </c>
      <c r="C32" s="74">
        <v>701004210</v>
      </c>
      <c r="D32" s="73" t="s">
        <v>1148</v>
      </c>
      <c r="E32" s="73" t="s">
        <v>1691</v>
      </c>
      <c r="F32" s="73" t="s">
        <v>42</v>
      </c>
      <c r="G32" s="76">
        <v>40877.197707736392</v>
      </c>
      <c r="H32" s="76">
        <v>103</v>
      </c>
      <c r="I32" s="76">
        <v>146.94</v>
      </c>
      <c r="J32" s="43">
        <v>0</v>
      </c>
      <c r="K32" s="77">
        <v>2.0450747465400282E-3</v>
      </c>
      <c r="L32" s="77">
        <v>5.803482289323902E-6</v>
      </c>
      <c r="N32" s="87"/>
    </row>
    <row r="33" spans="2:14">
      <c r="B33" s="73" t="s">
        <v>2430</v>
      </c>
      <c r="C33" s="74">
        <v>701005662</v>
      </c>
      <c r="D33" s="73" t="s">
        <v>1148</v>
      </c>
      <c r="E33" s="73" t="s">
        <v>1691</v>
      </c>
      <c r="F33" s="73" t="s">
        <v>42</v>
      </c>
      <c r="G33" s="76">
        <v>-37746.048710601717</v>
      </c>
      <c r="H33" s="76">
        <v>38</v>
      </c>
      <c r="I33" s="76">
        <v>-50.06</v>
      </c>
      <c r="J33" s="43">
        <v>0</v>
      </c>
      <c r="K33" s="77">
        <v>-6.9672275630729434E-4</v>
      </c>
      <c r="L33" s="77">
        <v>-1.9771493358075036E-6</v>
      </c>
      <c r="N33" s="87"/>
    </row>
    <row r="34" spans="2:14">
      <c r="B34" s="73" t="s">
        <v>1699</v>
      </c>
      <c r="C34" s="74">
        <v>701004228</v>
      </c>
      <c r="D34" s="73" t="s">
        <v>1148</v>
      </c>
      <c r="E34" s="73" t="s">
        <v>1691</v>
      </c>
      <c r="F34" s="73" t="s">
        <v>42</v>
      </c>
      <c r="G34" s="76">
        <v>-41076.630372492837</v>
      </c>
      <c r="H34" s="76">
        <v>16</v>
      </c>
      <c r="I34" s="76">
        <v>-22.94</v>
      </c>
      <c r="J34" s="43">
        <v>0</v>
      </c>
      <c r="K34" s="77">
        <v>-3.192732726665867E-4</v>
      </c>
      <c r="L34" s="77">
        <v>-9.0602888061174851E-7</v>
      </c>
      <c r="N34" s="87"/>
    </row>
    <row r="35" spans="2:14">
      <c r="B35" s="73" t="s">
        <v>1700</v>
      </c>
      <c r="C35" s="74">
        <v>701004236</v>
      </c>
      <c r="D35" s="73" t="s">
        <v>1148</v>
      </c>
      <c r="E35" s="73" t="s">
        <v>1691</v>
      </c>
      <c r="F35" s="73" t="s">
        <v>42</v>
      </c>
      <c r="G35" s="76">
        <v>-4035.5300859598851</v>
      </c>
      <c r="H35" s="76">
        <v>1</v>
      </c>
      <c r="I35" s="76">
        <v>-0.14000000000000001</v>
      </c>
      <c r="J35" s="43">
        <v>0</v>
      </c>
      <c r="K35" s="77">
        <v>-1.948485535018402E-6</v>
      </c>
      <c r="L35" s="77">
        <v>-5.5293828808040454E-9</v>
      </c>
      <c r="N35" s="87"/>
    </row>
    <row r="36" spans="2:14">
      <c r="B36" s="73" t="s">
        <v>1701</v>
      </c>
      <c r="C36" s="74">
        <v>701004889</v>
      </c>
      <c r="D36" s="73" t="s">
        <v>1148</v>
      </c>
      <c r="E36" s="73" t="s">
        <v>1691</v>
      </c>
      <c r="F36" s="73" t="s">
        <v>42</v>
      </c>
      <c r="G36" s="76">
        <v>-18166.558739255015</v>
      </c>
      <c r="H36" s="76">
        <v>174</v>
      </c>
      <c r="I36" s="76">
        <v>-110.32</v>
      </c>
      <c r="J36" s="43">
        <v>0</v>
      </c>
      <c r="K36" s="77">
        <v>-1.5354066015945006E-3</v>
      </c>
      <c r="L36" s="77">
        <v>-4.3571537100735864E-6</v>
      </c>
      <c r="N36" s="87"/>
    </row>
    <row r="37" spans="2:14">
      <c r="B37" s="73" t="s">
        <v>2431</v>
      </c>
      <c r="C37" s="74">
        <v>701005670</v>
      </c>
      <c r="D37" s="73" t="s">
        <v>1148</v>
      </c>
      <c r="E37" s="73" t="s">
        <v>1691</v>
      </c>
      <c r="F37" s="73" t="s">
        <v>42</v>
      </c>
      <c r="G37" s="76">
        <v>-65601.464183381075</v>
      </c>
      <c r="H37" s="76">
        <v>370</v>
      </c>
      <c r="I37" s="76">
        <v>-847.11</v>
      </c>
      <c r="J37" s="43">
        <v>0</v>
      </c>
      <c r="K37" s="77">
        <v>-1.1789868439781703E-2</v>
      </c>
      <c r="L37" s="77">
        <v>-3.34571109439851E-5</v>
      </c>
      <c r="N37" s="87"/>
    </row>
    <row r="38" spans="2:14">
      <c r="B38" s="73" t="s">
        <v>1702</v>
      </c>
      <c r="C38" s="74">
        <v>701004244</v>
      </c>
      <c r="D38" s="73" t="s">
        <v>1148</v>
      </c>
      <c r="E38" s="73" t="s">
        <v>1691</v>
      </c>
      <c r="F38" s="73" t="s">
        <v>42</v>
      </c>
      <c r="G38" s="76">
        <v>-27855.392550143268</v>
      </c>
      <c r="H38" s="76">
        <v>298</v>
      </c>
      <c r="I38" s="76">
        <v>-289.7</v>
      </c>
      <c r="J38" s="43">
        <v>0</v>
      </c>
      <c r="K38" s="77">
        <v>-4.0319732821059362E-3</v>
      </c>
      <c r="L38" s="77">
        <v>-1.1441873004063797E-5</v>
      </c>
      <c r="N38" s="87"/>
    </row>
    <row r="39" spans="2:14">
      <c r="B39" s="73" t="s">
        <v>1703</v>
      </c>
      <c r="C39" s="74">
        <v>701004897</v>
      </c>
      <c r="D39" s="73" t="s">
        <v>1148</v>
      </c>
      <c r="E39" s="73" t="s">
        <v>1691</v>
      </c>
      <c r="F39" s="73" t="s">
        <v>42</v>
      </c>
      <c r="G39" s="76">
        <v>-4738.3151862464183</v>
      </c>
      <c r="H39" s="76">
        <v>458</v>
      </c>
      <c r="I39" s="76">
        <v>-75.739999999999995</v>
      </c>
      <c r="J39" s="43">
        <v>0</v>
      </c>
      <c r="K39" s="77">
        <v>-1.0541306744449553E-3</v>
      </c>
      <c r="L39" s="77">
        <v>-2.991396138514988E-6</v>
      </c>
      <c r="N39" s="87"/>
    </row>
    <row r="40" spans="2:14">
      <c r="B40" s="73" t="s">
        <v>1704</v>
      </c>
      <c r="C40" s="74">
        <v>701004251</v>
      </c>
      <c r="D40" s="73" t="s">
        <v>1148</v>
      </c>
      <c r="E40" s="73" t="s">
        <v>1691</v>
      </c>
      <c r="F40" s="73" t="s">
        <v>42</v>
      </c>
      <c r="G40" s="76">
        <v>-39421.438395415469</v>
      </c>
      <c r="H40" s="76">
        <v>375</v>
      </c>
      <c r="I40" s="76">
        <v>-515.92999999999995</v>
      </c>
      <c r="J40" s="43">
        <v>0</v>
      </c>
      <c r="K40" s="77">
        <v>-7.1805867291574567E-3</v>
      </c>
      <c r="L40" s="77">
        <v>-2.0376960783523073E-5</v>
      </c>
      <c r="N40" s="87"/>
    </row>
    <row r="41" spans="2:14">
      <c r="B41" s="73" t="s">
        <v>2432</v>
      </c>
      <c r="C41" s="74">
        <v>701005142</v>
      </c>
      <c r="D41" s="73" t="s">
        <v>1148</v>
      </c>
      <c r="E41" s="73" t="s">
        <v>1691</v>
      </c>
      <c r="F41" s="73" t="s">
        <v>42</v>
      </c>
      <c r="G41" s="76">
        <v>-4024.2320916905442</v>
      </c>
      <c r="H41" s="76">
        <v>158</v>
      </c>
      <c r="I41" s="76">
        <v>-22.19</v>
      </c>
      <c r="J41" s="43">
        <v>0</v>
      </c>
      <c r="K41" s="77">
        <v>-3.0883495730041669E-4</v>
      </c>
      <c r="L41" s="77">
        <v>-8.7640718660744111E-7</v>
      </c>
      <c r="N41" s="87"/>
    </row>
    <row r="42" spans="2:14">
      <c r="B42" s="73" t="s">
        <v>1705</v>
      </c>
      <c r="C42" s="74">
        <v>701004293</v>
      </c>
      <c r="D42" s="73" t="s">
        <v>1148</v>
      </c>
      <c r="E42" s="73" t="s">
        <v>1691</v>
      </c>
      <c r="F42" s="73" t="s">
        <v>42</v>
      </c>
      <c r="G42" s="76">
        <v>-15929.137535816619</v>
      </c>
      <c r="H42" s="76">
        <v>68</v>
      </c>
      <c r="I42" s="76">
        <v>-37.799999999999997</v>
      </c>
      <c r="J42" s="43">
        <v>0</v>
      </c>
      <c r="K42" s="77">
        <v>-5.2609109445496849E-4</v>
      </c>
      <c r="L42" s="77">
        <v>-1.4929333778170918E-6</v>
      </c>
      <c r="N42" s="87"/>
    </row>
    <row r="43" spans="2:14">
      <c r="B43" s="73" t="s">
        <v>2433</v>
      </c>
      <c r="C43" s="74">
        <v>701005159</v>
      </c>
      <c r="D43" s="73" t="s">
        <v>1148</v>
      </c>
      <c r="E43" s="73" t="s">
        <v>1691</v>
      </c>
      <c r="F43" s="73" t="s">
        <v>42</v>
      </c>
      <c r="G43" s="76">
        <v>-4022.3925501432659</v>
      </c>
      <c r="H43" s="76">
        <v>138</v>
      </c>
      <c r="I43" s="76">
        <v>-19.37</v>
      </c>
      <c r="J43" s="43">
        <v>0</v>
      </c>
      <c r="K43" s="77">
        <v>-2.6958689152361745E-4</v>
      </c>
      <c r="L43" s="77">
        <v>-7.6502961715124531E-7</v>
      </c>
      <c r="N43" s="87"/>
    </row>
    <row r="44" spans="2:14">
      <c r="B44" s="73" t="s">
        <v>1706</v>
      </c>
      <c r="C44" s="74">
        <v>701004301</v>
      </c>
      <c r="D44" s="73" t="s">
        <v>1148</v>
      </c>
      <c r="E44" s="73" t="s">
        <v>1691</v>
      </c>
      <c r="F44" s="73" t="s">
        <v>42</v>
      </c>
      <c r="G44" s="76">
        <v>-16047.120343839541</v>
      </c>
      <c r="H44" s="76">
        <v>55</v>
      </c>
      <c r="I44" s="76">
        <v>-30.8</v>
      </c>
      <c r="J44" s="43">
        <v>0</v>
      </c>
      <c r="K44" s="77">
        <v>-4.2866681770404843E-4</v>
      </c>
      <c r="L44" s="77">
        <v>-1.2164642337768898E-6</v>
      </c>
      <c r="N44" s="87"/>
    </row>
    <row r="45" spans="2:14">
      <c r="B45" s="73" t="s">
        <v>1707</v>
      </c>
      <c r="C45" s="74">
        <v>701004319</v>
      </c>
      <c r="D45" s="73" t="s">
        <v>1148</v>
      </c>
      <c r="E45" s="73" t="s">
        <v>1691</v>
      </c>
      <c r="F45" s="73" t="s">
        <v>42</v>
      </c>
      <c r="G45" s="76">
        <v>-11254.47564469914</v>
      </c>
      <c r="H45" s="76">
        <v>115</v>
      </c>
      <c r="I45" s="76">
        <v>-45.17</v>
      </c>
      <c r="J45" s="43">
        <v>0</v>
      </c>
      <c r="K45" s="77">
        <v>-6.2866494011986588E-4</v>
      </c>
      <c r="L45" s="77">
        <v>-1.7840158908994192E-6</v>
      </c>
      <c r="N45" s="87"/>
    </row>
    <row r="46" spans="2:14">
      <c r="B46" s="73" t="s">
        <v>1708</v>
      </c>
      <c r="C46" s="74">
        <v>701003774</v>
      </c>
      <c r="D46" s="73" t="s">
        <v>1148</v>
      </c>
      <c r="E46" s="73" t="s">
        <v>1691</v>
      </c>
      <c r="F46" s="73" t="s">
        <v>42</v>
      </c>
      <c r="G46" s="76">
        <v>-1009.3409742120343</v>
      </c>
      <c r="H46" s="76">
        <v>5</v>
      </c>
      <c r="I46" s="76">
        <v>-0.18</v>
      </c>
      <c r="J46" s="43">
        <v>0</v>
      </c>
      <c r="K46" s="77">
        <v>-2.5051956878808023E-6</v>
      </c>
      <c r="L46" s="77">
        <v>-7.1092065610337711E-9</v>
      </c>
      <c r="N46" s="87"/>
    </row>
    <row r="47" spans="2:14">
      <c r="B47" s="73" t="s">
        <v>1709</v>
      </c>
      <c r="C47" s="74" t="s">
        <v>2434</v>
      </c>
      <c r="D47" s="73" t="s">
        <v>1148</v>
      </c>
      <c r="E47" s="73" t="s">
        <v>1691</v>
      </c>
      <c r="F47" s="73" t="s">
        <v>42</v>
      </c>
      <c r="G47" s="76">
        <v>12481.094555873924</v>
      </c>
      <c r="H47" s="76">
        <v>186</v>
      </c>
      <c r="I47" s="76">
        <v>81.02</v>
      </c>
      <c r="J47" s="43">
        <v>0</v>
      </c>
      <c r="K47" s="77">
        <v>1.1276164146227922E-3</v>
      </c>
      <c r="L47" s="77">
        <v>3.199932864305312E-6</v>
      </c>
      <c r="N47" s="87"/>
    </row>
    <row r="48" spans="2:14">
      <c r="B48" s="73" t="s">
        <v>1710</v>
      </c>
      <c r="C48" s="74" t="s">
        <v>2434</v>
      </c>
      <c r="D48" s="73" t="s">
        <v>1148</v>
      </c>
      <c r="E48" s="73" t="s">
        <v>1691</v>
      </c>
      <c r="F48" s="73" t="s">
        <v>42</v>
      </c>
      <c r="G48" s="76">
        <v>-11645.140401146131</v>
      </c>
      <c r="H48" s="76">
        <v>13</v>
      </c>
      <c r="I48" s="76">
        <v>-5.28</v>
      </c>
      <c r="J48" s="43">
        <v>0</v>
      </c>
      <c r="K48" s="77">
        <v>-7.3485740177836874E-5</v>
      </c>
      <c r="L48" s="77">
        <v>-2.0853672579032398E-7</v>
      </c>
      <c r="N48" s="87"/>
    </row>
    <row r="49" spans="2:14">
      <c r="B49" s="73" t="s">
        <v>1711</v>
      </c>
      <c r="C49" s="74" t="s">
        <v>2434</v>
      </c>
      <c r="D49" s="73" t="s">
        <v>1148</v>
      </c>
      <c r="E49" s="73" t="s">
        <v>1691</v>
      </c>
      <c r="F49" s="73" t="s">
        <v>42</v>
      </c>
      <c r="G49" s="76">
        <v>-12365.70487106017</v>
      </c>
      <c r="H49" s="76">
        <v>42</v>
      </c>
      <c r="I49" s="76">
        <v>-18.13</v>
      </c>
      <c r="J49" s="43">
        <v>0</v>
      </c>
      <c r="K49" s="77">
        <v>-2.5232887678488305E-4</v>
      </c>
      <c r="L49" s="77">
        <v>-7.160550830641237E-7</v>
      </c>
      <c r="N49" s="87"/>
    </row>
    <row r="50" spans="2:14">
      <c r="B50" s="73" t="s">
        <v>1712</v>
      </c>
      <c r="C50" s="74" t="s">
        <v>2434</v>
      </c>
      <c r="D50" s="73" t="s">
        <v>1148</v>
      </c>
      <c r="E50" s="73" t="s">
        <v>1691</v>
      </c>
      <c r="F50" s="73" t="s">
        <v>42</v>
      </c>
      <c r="G50" s="76">
        <v>-14762.570200573065</v>
      </c>
      <c r="H50" s="76">
        <v>101</v>
      </c>
      <c r="I50" s="76">
        <v>-52.04</v>
      </c>
      <c r="J50" s="43">
        <v>0</v>
      </c>
      <c r="K50" s="77">
        <v>-7.2427990887398311E-4</v>
      </c>
      <c r="L50" s="77">
        <v>-2.0553506079788748E-6</v>
      </c>
      <c r="N50" s="87"/>
    </row>
    <row r="51" spans="2:14">
      <c r="B51" s="73" t="s">
        <v>1713</v>
      </c>
      <c r="C51" s="74">
        <v>701004384</v>
      </c>
      <c r="D51" s="73" t="s">
        <v>1148</v>
      </c>
      <c r="E51" s="73" t="s">
        <v>1691</v>
      </c>
      <c r="F51" s="73" t="s">
        <v>42</v>
      </c>
      <c r="G51" s="76">
        <v>-9890.6762177650417</v>
      </c>
      <c r="H51" s="76">
        <v>235</v>
      </c>
      <c r="I51" s="76">
        <v>-81.12</v>
      </c>
      <c r="J51" s="43">
        <v>0</v>
      </c>
      <c r="K51" s="77">
        <v>-1.1290081900049483E-3</v>
      </c>
      <c r="L51" s="77">
        <v>-3.2038824235058864E-6</v>
      </c>
      <c r="N51" s="87"/>
    </row>
    <row r="52" spans="2:14">
      <c r="B52" s="73" t="s">
        <v>1714</v>
      </c>
      <c r="C52" s="74">
        <v>701004392</v>
      </c>
      <c r="D52" s="73" t="s">
        <v>1148</v>
      </c>
      <c r="E52" s="73" t="s">
        <v>1691</v>
      </c>
      <c r="F52" s="73" t="s">
        <v>42</v>
      </c>
      <c r="G52" s="76">
        <v>-45618.260744985673</v>
      </c>
      <c r="H52" s="76">
        <v>180</v>
      </c>
      <c r="I52" s="76">
        <v>-286.57</v>
      </c>
      <c r="J52" s="43">
        <v>0</v>
      </c>
      <c r="K52" s="77">
        <v>-3.9884107126444534E-3</v>
      </c>
      <c r="L52" s="77">
        <v>-1.1318251801085822E-5</v>
      </c>
      <c r="N52" s="87"/>
    </row>
    <row r="53" spans="2:14">
      <c r="B53" s="73" t="s">
        <v>1715</v>
      </c>
      <c r="C53" s="74">
        <v>701001455</v>
      </c>
      <c r="D53" s="73" t="s">
        <v>1148</v>
      </c>
      <c r="E53" s="73" t="s">
        <v>1691</v>
      </c>
      <c r="F53" s="73" t="s">
        <v>42</v>
      </c>
      <c r="G53" s="76">
        <v>-8074.0974212034371</v>
      </c>
      <c r="H53" s="76">
        <v>30</v>
      </c>
      <c r="I53" s="76">
        <v>-8.4499999999999993</v>
      </c>
      <c r="J53" s="43">
        <v>0</v>
      </c>
      <c r="K53" s="77">
        <v>-1.176050197921821E-4</v>
      </c>
      <c r="L53" s="77">
        <v>-3.337377524485298E-7</v>
      </c>
      <c r="N53" s="87"/>
    </row>
    <row r="54" spans="2:14">
      <c r="B54" s="73" t="s">
        <v>2435</v>
      </c>
      <c r="C54" s="74">
        <v>701005688</v>
      </c>
      <c r="D54" s="73" t="s">
        <v>1148</v>
      </c>
      <c r="E54" s="73" t="s">
        <v>1691</v>
      </c>
      <c r="F54" s="73" t="s">
        <v>42</v>
      </c>
      <c r="G54" s="76">
        <v>-60309.034383954153</v>
      </c>
      <c r="H54" s="76">
        <v>123</v>
      </c>
      <c r="I54" s="76">
        <v>-258.89</v>
      </c>
      <c r="J54" s="43">
        <v>0</v>
      </c>
      <c r="K54" s="77">
        <v>-3.6031672868636717E-3</v>
      </c>
      <c r="L54" s="77">
        <v>-1.0225013814366851E-5</v>
      </c>
      <c r="N54" s="87"/>
    </row>
    <row r="55" spans="2:14">
      <c r="B55" s="73" t="s">
        <v>2879</v>
      </c>
      <c r="C55" s="74">
        <v>71929525</v>
      </c>
      <c r="D55" s="73" t="s">
        <v>1148</v>
      </c>
      <c r="E55" s="73" t="s">
        <v>720</v>
      </c>
      <c r="F55" s="73" t="s">
        <v>42</v>
      </c>
      <c r="G55" s="76">
        <v>-3.05</v>
      </c>
      <c r="H55" s="76">
        <v>15250</v>
      </c>
      <c r="I55" s="76">
        <v>-1.62328625</v>
      </c>
      <c r="J55" s="43">
        <v>0</v>
      </c>
      <c r="K55" s="77">
        <v>-2.2592498409423325E-5</v>
      </c>
      <c r="L55" s="77">
        <v>-6.4112651438532824E-8</v>
      </c>
      <c r="N55" s="87"/>
    </row>
    <row r="56" spans="2:14">
      <c r="B56" s="73" t="s">
        <v>2880</v>
      </c>
      <c r="C56" s="74">
        <v>71914857</v>
      </c>
      <c r="D56" s="73" t="s">
        <v>1148</v>
      </c>
      <c r="E56" s="73" t="s">
        <v>720</v>
      </c>
      <c r="F56" s="73" t="s">
        <v>42</v>
      </c>
      <c r="G56" s="76">
        <v>15.28</v>
      </c>
      <c r="H56" s="76">
        <v>2500</v>
      </c>
      <c r="I56" s="76">
        <v>1.33318</v>
      </c>
      <c r="J56" s="43">
        <v>0</v>
      </c>
      <c r="K56" s="77">
        <v>1.8554871039827379E-5</v>
      </c>
      <c r="L56" s="77">
        <v>5.2654733350216686E-8</v>
      </c>
      <c r="N56" s="87"/>
    </row>
    <row r="57" spans="2:14">
      <c r="B57" s="73" t="s">
        <v>2881</v>
      </c>
      <c r="C57" s="74">
        <v>71913917</v>
      </c>
      <c r="D57" s="73" t="s">
        <v>1148</v>
      </c>
      <c r="E57" s="73" t="s">
        <v>720</v>
      </c>
      <c r="F57" s="73" t="s">
        <v>42</v>
      </c>
      <c r="G57" s="76">
        <v>13.74</v>
      </c>
      <c r="H57" s="76">
        <v>11750</v>
      </c>
      <c r="I57" s="76">
        <v>5.6344304999999997</v>
      </c>
      <c r="J57" s="43">
        <v>0</v>
      </c>
      <c r="K57" s="77">
        <v>7.8418616623689291E-5</v>
      </c>
      <c r="L57" s="77">
        <v>2.2253516821271552E-7</v>
      </c>
      <c r="N57" s="87"/>
    </row>
    <row r="58" spans="2:14">
      <c r="B58" s="73" t="s">
        <v>2882</v>
      </c>
      <c r="C58" s="74">
        <v>71913909</v>
      </c>
      <c r="D58" s="73" t="s">
        <v>1148</v>
      </c>
      <c r="E58" s="73" t="s">
        <v>720</v>
      </c>
      <c r="F58" s="73" t="s">
        <v>42</v>
      </c>
      <c r="G58" s="76">
        <v>4.58</v>
      </c>
      <c r="H58" s="76">
        <v>7750</v>
      </c>
      <c r="I58" s="76">
        <v>1.2387755</v>
      </c>
      <c r="J58" s="43">
        <v>0</v>
      </c>
      <c r="K58" s="77">
        <v>1.7240972449179918E-5</v>
      </c>
      <c r="L58" s="77">
        <v>4.8926171734710505E-8</v>
      </c>
      <c r="N58" s="87"/>
    </row>
    <row r="59" spans="2:14">
      <c r="B59" s="73" t="s">
        <v>2883</v>
      </c>
      <c r="C59" s="74">
        <v>71913925</v>
      </c>
      <c r="D59" s="73" t="s">
        <v>1148</v>
      </c>
      <c r="E59" s="73" t="s">
        <v>720</v>
      </c>
      <c r="F59" s="73" t="s">
        <v>42</v>
      </c>
      <c r="G59" s="76">
        <v>-13.74</v>
      </c>
      <c r="H59" s="76">
        <v>2000</v>
      </c>
      <c r="I59" s="76">
        <v>-0.95905200000000002</v>
      </c>
      <c r="J59" s="43">
        <v>0</v>
      </c>
      <c r="K59" s="77">
        <v>-1.3347849638074775E-5</v>
      </c>
      <c r="L59" s="77">
        <v>-3.7878326504292005E-8</v>
      </c>
      <c r="N59" s="87"/>
    </row>
    <row r="60" spans="2:14">
      <c r="B60" s="73" t="s">
        <v>2884</v>
      </c>
      <c r="C60" s="74">
        <v>71913933</v>
      </c>
      <c r="D60" s="73" t="s">
        <v>1148</v>
      </c>
      <c r="E60" s="73" t="s">
        <v>720</v>
      </c>
      <c r="F60" s="73" t="s">
        <v>42</v>
      </c>
      <c r="G60" s="76">
        <v>-4.58</v>
      </c>
      <c r="H60" s="76">
        <v>1000</v>
      </c>
      <c r="I60" s="76">
        <v>-0.15984200000000001</v>
      </c>
      <c r="J60" s="43">
        <v>0</v>
      </c>
      <c r="K60" s="77">
        <v>-2.2246416063457959E-6</v>
      </c>
      <c r="L60" s="77">
        <v>-6.3130544173820011E-9</v>
      </c>
      <c r="N60" s="87"/>
    </row>
    <row r="61" spans="2:14">
      <c r="B61" s="73" t="s">
        <v>2885</v>
      </c>
      <c r="C61" s="74">
        <v>71914881</v>
      </c>
      <c r="D61" s="73" t="s">
        <v>1148</v>
      </c>
      <c r="E61" s="73" t="s">
        <v>720</v>
      </c>
      <c r="F61" s="73" t="s">
        <v>42</v>
      </c>
      <c r="G61" s="76">
        <v>-20.9</v>
      </c>
      <c r="H61" s="76">
        <v>53500</v>
      </c>
      <c r="I61" s="76">
        <v>-39.023434999999999</v>
      </c>
      <c r="J61" s="43">
        <v>0</v>
      </c>
      <c r="K61" s="77">
        <v>-5.4311856160164874E-4</v>
      </c>
      <c r="L61" s="77">
        <v>-1.5412536674226384E-6</v>
      </c>
      <c r="N61" s="87"/>
    </row>
    <row r="62" spans="2:14">
      <c r="B62" s="73" t="s">
        <v>2886</v>
      </c>
      <c r="C62" s="74">
        <v>71913859</v>
      </c>
      <c r="D62" s="73" t="s">
        <v>1148</v>
      </c>
      <c r="E62" s="73" t="s">
        <v>720</v>
      </c>
      <c r="F62" s="73" t="s">
        <v>42</v>
      </c>
      <c r="G62" s="76">
        <v>-18.329999999999998</v>
      </c>
      <c r="H62" s="76">
        <v>65500</v>
      </c>
      <c r="I62" s="76">
        <v>-41.901463499999998</v>
      </c>
      <c r="J62" s="43">
        <v>0</v>
      </c>
      <c r="K62" s="77">
        <v>-5.8317425375608244E-4</v>
      </c>
      <c r="L62" s="77">
        <v>-1.6549231068395394E-6</v>
      </c>
      <c r="N62" s="87"/>
    </row>
    <row r="63" spans="2:14">
      <c r="B63" s="73" t="s">
        <v>2887</v>
      </c>
      <c r="C63" s="74">
        <v>71835011</v>
      </c>
      <c r="D63" s="73" t="s">
        <v>1148</v>
      </c>
      <c r="E63" s="73" t="s">
        <v>720</v>
      </c>
      <c r="F63" s="73" t="s">
        <v>42</v>
      </c>
      <c r="G63" s="76">
        <v>57.1</v>
      </c>
      <c r="H63" s="76">
        <v>17900</v>
      </c>
      <c r="I63" s="76">
        <v>35.670940999999999</v>
      </c>
      <c r="J63" s="43">
        <v>0</v>
      </c>
      <c r="K63" s="77">
        <v>4.9645937542139177E-4</v>
      </c>
      <c r="L63" s="77">
        <v>1.4088449321969363E-6</v>
      </c>
      <c r="N63" s="87"/>
    </row>
    <row r="64" spans="2:14">
      <c r="B64" s="73" t="s">
        <v>2888</v>
      </c>
      <c r="C64" s="74">
        <v>71917850</v>
      </c>
      <c r="D64" s="73" t="s">
        <v>1148</v>
      </c>
      <c r="E64" s="73" t="s">
        <v>720</v>
      </c>
      <c r="F64" s="73" t="s">
        <v>42</v>
      </c>
      <c r="G64" s="76">
        <v>-57.1</v>
      </c>
      <c r="H64" s="76">
        <v>3800</v>
      </c>
      <c r="I64" s="76">
        <v>-7.5726019999999998</v>
      </c>
      <c r="J64" s="43">
        <v>0</v>
      </c>
      <c r="K64" s="77">
        <v>-1.05393610424653E-4</v>
      </c>
      <c r="L64" s="77">
        <v>-2.9908439901387479E-7</v>
      </c>
      <c r="N64" s="87"/>
    </row>
    <row r="65" spans="2:14">
      <c r="B65" s="73" t="s">
        <v>2889</v>
      </c>
      <c r="C65" s="74">
        <v>71779110</v>
      </c>
      <c r="D65" s="73" t="s">
        <v>1148</v>
      </c>
      <c r="E65" s="73" t="s">
        <v>720</v>
      </c>
      <c r="F65" s="73" t="s">
        <v>42</v>
      </c>
      <c r="G65" s="76">
        <v>-99.23</v>
      </c>
      <c r="H65" s="76">
        <v>37000</v>
      </c>
      <c r="I65" s="76">
        <v>-128.13569899999999</v>
      </c>
      <c r="J65" s="43">
        <v>0</v>
      </c>
      <c r="K65" s="77">
        <v>-1.7833611144355134E-3</v>
      </c>
      <c r="L65" s="77">
        <v>-5.0607952890747135E-6</v>
      </c>
      <c r="N65" s="87"/>
    </row>
    <row r="66" spans="2:14">
      <c r="B66" s="73" t="s">
        <v>2890</v>
      </c>
      <c r="C66" s="74">
        <v>75933515</v>
      </c>
      <c r="D66" s="73" t="s">
        <v>1148</v>
      </c>
      <c r="E66" s="73" t="s">
        <v>720</v>
      </c>
      <c r="F66" s="73" t="s">
        <v>42</v>
      </c>
      <c r="G66" s="76">
        <v>-15.74</v>
      </c>
      <c r="H66" s="76">
        <v>5800</v>
      </c>
      <c r="I66" s="76">
        <v>-3.1860908000000001</v>
      </c>
      <c r="J66" s="43">
        <v>0</v>
      </c>
      <c r="K66" s="77">
        <v>-4.4343227407537204E-5</v>
      </c>
      <c r="L66" s="77">
        <v>-1.2583654233005189E-7</v>
      </c>
      <c r="N66" s="87"/>
    </row>
    <row r="67" spans="2:14">
      <c r="B67" s="73" t="s">
        <v>2891</v>
      </c>
      <c r="C67" s="74">
        <v>75939686</v>
      </c>
      <c r="D67" s="73" t="s">
        <v>1148</v>
      </c>
      <c r="E67" s="73" t="s">
        <v>720</v>
      </c>
      <c r="F67" s="73" t="s">
        <v>42</v>
      </c>
      <c r="G67" s="76">
        <v>-15.74</v>
      </c>
      <c r="H67" s="76">
        <v>11500</v>
      </c>
      <c r="I67" s="76">
        <v>-6.3172490000000003</v>
      </c>
      <c r="J67" s="43">
        <v>0</v>
      </c>
      <c r="K67" s="77">
        <v>-8.7921916411496181E-5</v>
      </c>
      <c r="L67" s="77">
        <v>-2.4950348910268909E-7</v>
      </c>
      <c r="N67" s="87"/>
    </row>
    <row r="68" spans="2:14">
      <c r="B68" s="73" t="s">
        <v>2892</v>
      </c>
      <c r="C68" s="74">
        <v>71914436</v>
      </c>
      <c r="D68" s="73" t="s">
        <v>1148</v>
      </c>
      <c r="E68" s="73" t="s">
        <v>720</v>
      </c>
      <c r="F68" s="73" t="s">
        <v>42</v>
      </c>
      <c r="G68" s="76">
        <v>-6.11</v>
      </c>
      <c r="H68" s="76">
        <v>15750</v>
      </c>
      <c r="I68" s="76">
        <v>-3.3585142499999998</v>
      </c>
      <c r="J68" s="43">
        <v>0</v>
      </c>
      <c r="K68" s="77">
        <v>-4.6742974537701257E-5</v>
      </c>
      <c r="L68" s="77">
        <v>-1.3264650856347453E-7</v>
      </c>
      <c r="N68" s="87"/>
    </row>
    <row r="69" spans="2:14">
      <c r="B69" s="73" t="s">
        <v>2893</v>
      </c>
      <c r="C69" s="74">
        <v>71914428</v>
      </c>
      <c r="D69" s="73" t="s">
        <v>1148</v>
      </c>
      <c r="E69" s="73" t="s">
        <v>720</v>
      </c>
      <c r="F69" s="73" t="s">
        <v>42</v>
      </c>
      <c r="G69" s="76">
        <v>-6.11</v>
      </c>
      <c r="H69" s="76">
        <v>13750</v>
      </c>
      <c r="I69" s="76">
        <v>-2.9320362499999999</v>
      </c>
      <c r="J69" s="43">
        <v>0</v>
      </c>
      <c r="K69" s="77">
        <v>-4.0807358723389993E-5</v>
      </c>
      <c r="L69" s="77">
        <v>-1.158025074760492E-7</v>
      </c>
      <c r="N69" s="87"/>
    </row>
    <row r="70" spans="2:14">
      <c r="B70" s="73" t="s">
        <v>2894</v>
      </c>
      <c r="C70" s="74">
        <v>71916126</v>
      </c>
      <c r="D70" s="73" t="s">
        <v>1148</v>
      </c>
      <c r="E70" s="73" t="s">
        <v>720</v>
      </c>
      <c r="F70" s="73" t="s">
        <v>42</v>
      </c>
      <c r="G70" s="76">
        <v>-91.59</v>
      </c>
      <c r="H70" s="76">
        <v>12250</v>
      </c>
      <c r="I70" s="76">
        <v>-39.157014750000002</v>
      </c>
      <c r="J70" s="43">
        <v>0</v>
      </c>
      <c r="K70" s="77">
        <v>-5.4497769167769438E-4</v>
      </c>
      <c r="L70" s="77">
        <v>-1.5465294787288678E-6</v>
      </c>
      <c r="N70" s="87"/>
    </row>
    <row r="71" spans="2:14">
      <c r="B71" s="73" t="s">
        <v>2895</v>
      </c>
      <c r="C71" s="74">
        <v>71916019</v>
      </c>
      <c r="D71" s="73" t="s">
        <v>1148</v>
      </c>
      <c r="E71" s="73" t="s">
        <v>720</v>
      </c>
      <c r="F71" s="73" t="s">
        <v>42</v>
      </c>
      <c r="G71" s="76">
        <v>-30.51</v>
      </c>
      <c r="H71" s="76">
        <v>4750</v>
      </c>
      <c r="I71" s="76">
        <v>-5.0577952499999999</v>
      </c>
      <c r="J71" s="43">
        <v>0</v>
      </c>
      <c r="K71" s="77">
        <v>-7.039314916935558E-5</v>
      </c>
      <c r="L71" s="77">
        <v>-1.9976061764258579E-7</v>
      </c>
      <c r="N71" s="87"/>
    </row>
    <row r="72" spans="2:14">
      <c r="B72" s="73" t="s">
        <v>2896</v>
      </c>
      <c r="C72" s="74">
        <v>71914790</v>
      </c>
      <c r="D72" s="73" t="s">
        <v>1148</v>
      </c>
      <c r="E72" s="73" t="s">
        <v>720</v>
      </c>
      <c r="F72" s="73" t="s">
        <v>42</v>
      </c>
      <c r="G72" s="76">
        <v>-16.75</v>
      </c>
      <c r="H72" s="76">
        <v>4250</v>
      </c>
      <c r="I72" s="76">
        <v>-2.4844437500000001</v>
      </c>
      <c r="J72" s="43">
        <v>0</v>
      </c>
      <c r="K72" s="77">
        <v>-3.4577876496013394E-5</v>
      </c>
      <c r="L72" s="77">
        <v>-9.8124576711218597E-8</v>
      </c>
      <c r="N72" s="87"/>
    </row>
    <row r="73" spans="2:14">
      <c r="B73" s="73" t="s">
        <v>2897</v>
      </c>
      <c r="C73" s="74">
        <v>71916134</v>
      </c>
      <c r="D73" s="73" t="s">
        <v>1148</v>
      </c>
      <c r="E73" s="73" t="s">
        <v>720</v>
      </c>
      <c r="F73" s="73" t="s">
        <v>42</v>
      </c>
      <c r="G73" s="76">
        <v>-91.59</v>
      </c>
      <c r="H73" s="76">
        <v>10500</v>
      </c>
      <c r="I73" s="76">
        <v>-33.563155500000001</v>
      </c>
      <c r="J73" s="43">
        <v>0</v>
      </c>
      <c r="K73" s="77">
        <v>-4.6712373572373802E-4</v>
      </c>
      <c r="L73" s="77">
        <v>-1.3255966960533152E-6</v>
      </c>
      <c r="N73" s="87"/>
    </row>
    <row r="74" spans="2:14">
      <c r="B74" s="73" t="s">
        <v>2898</v>
      </c>
      <c r="C74" s="74">
        <v>71909725</v>
      </c>
      <c r="D74" s="73" t="s">
        <v>1148</v>
      </c>
      <c r="E74" s="73" t="s">
        <v>1173</v>
      </c>
      <c r="F74" s="73" t="s">
        <v>42</v>
      </c>
      <c r="G74" s="76">
        <v>-18.329999999999998</v>
      </c>
      <c r="H74" s="76">
        <v>1250</v>
      </c>
      <c r="I74" s="76">
        <v>-0.79964625</v>
      </c>
      <c r="J74" s="43">
        <v>0</v>
      </c>
      <c r="K74" s="77">
        <v>-1.1129279651833633E-5</v>
      </c>
      <c r="L74" s="77">
        <v>-3.1582502038922506E-8</v>
      </c>
      <c r="N74" s="87"/>
    </row>
    <row r="75" spans="2:14">
      <c r="B75" s="73" t="s">
        <v>2899</v>
      </c>
      <c r="C75" s="74">
        <v>71903660</v>
      </c>
      <c r="D75" s="73" t="s">
        <v>1148</v>
      </c>
      <c r="E75" s="73" t="s">
        <v>1194</v>
      </c>
      <c r="F75" s="73" t="s">
        <v>42</v>
      </c>
      <c r="G75" s="76">
        <v>-12.2</v>
      </c>
      <c r="H75" s="76">
        <v>3000</v>
      </c>
      <c r="I75" s="76">
        <v>-1.2773399999999999</v>
      </c>
      <c r="J75" s="43">
        <v>0</v>
      </c>
      <c r="K75" s="77">
        <v>-1.7777703666431468E-5</v>
      </c>
      <c r="L75" s="77">
        <v>-5.0449299492615982E-8</v>
      </c>
      <c r="N75" s="87"/>
    </row>
    <row r="76" spans="2:14">
      <c r="B76" s="73" t="s">
        <v>2900</v>
      </c>
      <c r="C76" s="74">
        <v>71910988</v>
      </c>
      <c r="D76" s="73" t="s">
        <v>1148</v>
      </c>
      <c r="E76" s="73" t="s">
        <v>119</v>
      </c>
      <c r="F76" s="73" t="s">
        <v>42</v>
      </c>
      <c r="G76" s="76">
        <v>-30.51</v>
      </c>
      <c r="H76" s="76">
        <v>4500</v>
      </c>
      <c r="I76" s="76">
        <v>-4.7915954999999997</v>
      </c>
      <c r="J76" s="43">
        <v>0</v>
      </c>
      <c r="K76" s="77">
        <v>-6.6688246581494761E-5</v>
      </c>
      <c r="L76" s="77">
        <v>-1.8924690092455495E-7</v>
      </c>
      <c r="N76" s="87"/>
    </row>
    <row r="77" spans="2:14">
      <c r="B77" s="73" t="s">
        <v>2901</v>
      </c>
      <c r="C77" s="74">
        <v>71868277</v>
      </c>
      <c r="D77" s="73" t="s">
        <v>1148</v>
      </c>
      <c r="E77" s="73" t="s">
        <v>119</v>
      </c>
      <c r="F77" s="73" t="s">
        <v>42</v>
      </c>
      <c r="G77" s="76">
        <v>-30.51</v>
      </c>
      <c r="H77" s="76">
        <v>10000</v>
      </c>
      <c r="I77" s="76">
        <v>-10.64799</v>
      </c>
      <c r="J77" s="43">
        <v>0</v>
      </c>
      <c r="K77" s="77">
        <v>-1.481961035144328E-4</v>
      </c>
      <c r="L77" s="77">
        <v>-4.2054866872123328E-7</v>
      </c>
      <c r="N77" s="87"/>
    </row>
    <row r="78" spans="2:14">
      <c r="B78" s="73" t="s">
        <v>2902</v>
      </c>
      <c r="C78" s="74">
        <v>71861702</v>
      </c>
      <c r="D78" s="73" t="s">
        <v>1148</v>
      </c>
      <c r="E78" s="73" t="s">
        <v>119</v>
      </c>
      <c r="F78" s="73" t="s">
        <v>42</v>
      </c>
      <c r="G78" s="76">
        <v>-28.3</v>
      </c>
      <c r="H78" s="76">
        <v>1000</v>
      </c>
      <c r="I78" s="76">
        <v>-0.98767000000000005</v>
      </c>
      <c r="J78" s="43">
        <v>0</v>
      </c>
      <c r="K78" s="77">
        <v>-1.374614791694018E-5</v>
      </c>
      <c r="L78" s="77">
        <v>-3.9008611356312364E-8</v>
      </c>
      <c r="N78" s="87"/>
    </row>
    <row r="79" spans="2:14">
      <c r="B79" s="73" t="s">
        <v>2903</v>
      </c>
      <c r="C79" s="74">
        <v>75865659</v>
      </c>
      <c r="D79" s="73" t="s">
        <v>1148</v>
      </c>
      <c r="E79" s="73" t="s">
        <v>119</v>
      </c>
      <c r="F79" s="73" t="s">
        <v>42</v>
      </c>
      <c r="G79" s="76">
        <v>-30.92</v>
      </c>
      <c r="H79" s="76">
        <v>19000</v>
      </c>
      <c r="I79" s="76">
        <v>-20.503052</v>
      </c>
      <c r="J79" s="43">
        <v>0</v>
      </c>
      <c r="K79" s="77">
        <v>-2.8535643032664369E-4</v>
      </c>
      <c r="L79" s="77">
        <v>-8.0978017666453667E-7</v>
      </c>
      <c r="N79" s="87"/>
    </row>
    <row r="80" spans="2:14">
      <c r="B80" s="73" t="s">
        <v>2904</v>
      </c>
      <c r="C80" s="74">
        <v>71912463</v>
      </c>
      <c r="D80" s="73" t="s">
        <v>1148</v>
      </c>
      <c r="E80" s="73" t="s">
        <v>119</v>
      </c>
      <c r="F80" s="73" t="s">
        <v>42</v>
      </c>
      <c r="G80" s="76">
        <v>-20.9</v>
      </c>
      <c r="H80" s="76">
        <v>500</v>
      </c>
      <c r="I80" s="76">
        <v>-0.364705</v>
      </c>
      <c r="J80" s="43">
        <v>0</v>
      </c>
      <c r="K80" s="77">
        <v>-5.0758744074920448E-6</v>
      </c>
      <c r="L80" s="77">
        <v>-1.4404239882454564E-8</v>
      </c>
      <c r="N80" s="87"/>
    </row>
    <row r="81" spans="2:14">
      <c r="B81" s="73" t="s">
        <v>2905</v>
      </c>
      <c r="C81" s="74">
        <v>71912455</v>
      </c>
      <c r="D81" s="73" t="s">
        <v>1148</v>
      </c>
      <c r="E81" s="73" t="s">
        <v>119</v>
      </c>
      <c r="F81" s="73" t="s">
        <v>42</v>
      </c>
      <c r="G81" s="76">
        <v>62.13</v>
      </c>
      <c r="H81" s="76">
        <v>10250</v>
      </c>
      <c r="I81" s="76">
        <v>22.225454249999999</v>
      </c>
      <c r="J81" s="43">
        <v>0</v>
      </c>
      <c r="K81" s="77">
        <v>3.093284008238447E-4</v>
      </c>
      <c r="L81" s="77">
        <v>8.7780747320031058E-7</v>
      </c>
      <c r="N81" s="87"/>
    </row>
    <row r="82" spans="2:14">
      <c r="B82" s="73" t="s">
        <v>2906</v>
      </c>
      <c r="C82" s="74">
        <v>71870968</v>
      </c>
      <c r="D82" s="73" t="s">
        <v>1148</v>
      </c>
      <c r="E82" s="73" t="s">
        <v>119</v>
      </c>
      <c r="F82" s="73" t="s">
        <v>42</v>
      </c>
      <c r="G82" s="76">
        <v>-62.13</v>
      </c>
      <c r="H82" s="76">
        <v>1600</v>
      </c>
      <c r="I82" s="76">
        <v>-3.4693391999999998</v>
      </c>
      <c r="J82" s="43">
        <v>0</v>
      </c>
      <c r="K82" s="77">
        <v>-4.8285408909087955E-5</v>
      </c>
      <c r="L82" s="77">
        <v>-1.3702360557273141E-7</v>
      </c>
      <c r="N82" s="87"/>
    </row>
    <row r="83" spans="2:14">
      <c r="B83" s="73" t="s">
        <v>2907</v>
      </c>
      <c r="C83" s="74">
        <v>71910939</v>
      </c>
      <c r="D83" s="73" t="s">
        <v>1148</v>
      </c>
      <c r="E83" s="73" t="s">
        <v>119</v>
      </c>
      <c r="F83" s="73" t="s">
        <v>42</v>
      </c>
      <c r="G83" s="76">
        <v>-6.11</v>
      </c>
      <c r="H83" s="76">
        <v>100</v>
      </c>
      <c r="I83" s="76">
        <v>-2.13239E-2</v>
      </c>
      <c r="J83" s="43">
        <v>0</v>
      </c>
      <c r="K83" s="77">
        <v>-2.9678079071556358E-7</v>
      </c>
      <c r="L83" s="77">
        <v>-8.4220005437126693E-10</v>
      </c>
      <c r="N83" s="87"/>
    </row>
    <row r="84" spans="2:14">
      <c r="B84" s="73" t="s">
        <v>2908</v>
      </c>
      <c r="C84" s="74">
        <v>71913438</v>
      </c>
      <c r="D84" s="73" t="s">
        <v>1148</v>
      </c>
      <c r="E84" s="73" t="s">
        <v>119</v>
      </c>
      <c r="F84" s="73" t="s">
        <v>42</v>
      </c>
      <c r="G84" s="76">
        <v>-27.48</v>
      </c>
      <c r="H84" s="76">
        <v>17400</v>
      </c>
      <c r="I84" s="76">
        <v>-16.687504799999999</v>
      </c>
      <c r="J84" s="43">
        <v>0</v>
      </c>
      <c r="K84" s="77">
        <v>-2.3225258370250106E-4</v>
      </c>
      <c r="L84" s="77">
        <v>-6.5908288117468087E-7</v>
      </c>
      <c r="N84" s="87"/>
    </row>
    <row r="85" spans="2:14">
      <c r="B85" s="73" t="s">
        <v>2909</v>
      </c>
      <c r="C85" s="74">
        <v>71912448</v>
      </c>
      <c r="D85" s="73" t="s">
        <v>1148</v>
      </c>
      <c r="E85" s="73" t="s">
        <v>119</v>
      </c>
      <c r="F85" s="73" t="s">
        <v>42</v>
      </c>
      <c r="G85" s="76">
        <v>-42.14</v>
      </c>
      <c r="H85" s="76">
        <v>29800</v>
      </c>
      <c r="I85" s="76">
        <v>-43.826442800000002</v>
      </c>
      <c r="J85" s="43">
        <v>0</v>
      </c>
      <c r="K85" s="77">
        <v>-6.0996564176508136E-4</v>
      </c>
      <c r="L85" s="77">
        <v>-1.7309513038918407E-6</v>
      </c>
      <c r="N85" s="87"/>
    </row>
    <row r="86" spans="2:14">
      <c r="B86" s="73" t="s">
        <v>2910</v>
      </c>
      <c r="C86" s="74">
        <v>71913701</v>
      </c>
      <c r="D86" s="73" t="s">
        <v>1148</v>
      </c>
      <c r="E86" s="73" t="s">
        <v>119</v>
      </c>
      <c r="F86" s="73" t="s">
        <v>42</v>
      </c>
      <c r="G86" s="76">
        <v>-7.17</v>
      </c>
      <c r="H86" s="76">
        <v>45750</v>
      </c>
      <c r="I86" s="76">
        <v>-11.44815975</v>
      </c>
      <c r="J86" s="43">
        <v>0</v>
      </c>
      <c r="K86" s="77">
        <v>-1.5933266911039202E-4</v>
      </c>
      <c r="L86" s="77">
        <v>-4.521518467025708E-7</v>
      </c>
      <c r="N86" s="87"/>
    </row>
    <row r="87" spans="2:14">
      <c r="B87" s="73" t="s">
        <v>2911</v>
      </c>
      <c r="C87" s="74">
        <v>71910715</v>
      </c>
      <c r="D87" s="73" t="s">
        <v>1148</v>
      </c>
      <c r="E87" s="73" t="s">
        <v>119</v>
      </c>
      <c r="F87" s="73" t="s">
        <v>42</v>
      </c>
      <c r="G87" s="76">
        <v>-59.63</v>
      </c>
      <c r="H87" s="76">
        <v>37500</v>
      </c>
      <c r="I87" s="76">
        <v>-78.0407625</v>
      </c>
      <c r="J87" s="43">
        <v>0</v>
      </c>
      <c r="K87" s="77">
        <v>-1.0861521205218325E-3</v>
      </c>
      <c r="L87" s="77">
        <v>-3.0822661155171019E-6</v>
      </c>
      <c r="N87" s="87"/>
    </row>
    <row r="88" spans="2:14">
      <c r="B88" s="73" t="s">
        <v>2912</v>
      </c>
      <c r="C88" s="74">
        <v>71912307</v>
      </c>
      <c r="D88" s="73" t="s">
        <v>1148</v>
      </c>
      <c r="E88" s="73" t="s">
        <v>119</v>
      </c>
      <c r="F88" s="73" t="s">
        <v>42</v>
      </c>
      <c r="G88" s="76">
        <v>-17.100000000000001</v>
      </c>
      <c r="H88" s="76">
        <v>11450</v>
      </c>
      <c r="I88" s="76">
        <v>-6.8332455000000003</v>
      </c>
      <c r="J88" s="43">
        <v>0</v>
      </c>
      <c r="K88" s="77">
        <v>-9.510342867128277E-5</v>
      </c>
      <c r="L88" s="77">
        <v>-2.6988307634308055E-7</v>
      </c>
      <c r="N88" s="87"/>
    </row>
    <row r="89" spans="2:14">
      <c r="B89" s="73" t="s">
        <v>2913</v>
      </c>
      <c r="C89" s="74">
        <v>71909675</v>
      </c>
      <c r="D89" s="73" t="s">
        <v>1148</v>
      </c>
      <c r="E89" s="73" t="s">
        <v>119</v>
      </c>
      <c r="F89" s="73" t="s">
        <v>42</v>
      </c>
      <c r="G89" s="76">
        <v>-1.52</v>
      </c>
      <c r="H89" s="76">
        <v>500</v>
      </c>
      <c r="I89" s="76">
        <v>-2.6523999999999999E-2</v>
      </c>
      <c r="J89" s="43">
        <v>0</v>
      </c>
      <c r="K89" s="77">
        <v>-3.6915450236305777E-7</v>
      </c>
      <c r="L89" s="77">
        <v>-1.0475810823603318E-9</v>
      </c>
      <c r="N89" s="87"/>
    </row>
    <row r="90" spans="2:14">
      <c r="B90" s="73" t="s">
        <v>2914</v>
      </c>
      <c r="C90" s="74">
        <v>71910566</v>
      </c>
      <c r="D90" s="73" t="s">
        <v>1148</v>
      </c>
      <c r="E90" s="73" t="s">
        <v>119</v>
      </c>
      <c r="F90" s="73" t="s">
        <v>42</v>
      </c>
      <c r="G90" s="76">
        <v>-24.25</v>
      </c>
      <c r="H90" s="76">
        <v>6750</v>
      </c>
      <c r="I90" s="76">
        <v>-5.7126937499999997</v>
      </c>
      <c r="J90" s="43">
        <v>0</v>
      </c>
      <c r="K90" s="77">
        <v>-7.95078652704645E-5</v>
      </c>
      <c r="L90" s="77">
        <v>-2.2562622160375899E-7</v>
      </c>
      <c r="N90" s="87"/>
    </row>
    <row r="91" spans="2:14">
      <c r="B91" s="73" t="s">
        <v>2915</v>
      </c>
      <c r="C91" s="74">
        <v>71910558</v>
      </c>
      <c r="D91" s="73" t="s">
        <v>1148</v>
      </c>
      <c r="E91" s="73" t="s">
        <v>119</v>
      </c>
      <c r="F91" s="73" t="s">
        <v>42</v>
      </c>
      <c r="G91" s="76">
        <v>-24.25</v>
      </c>
      <c r="H91" s="76">
        <v>5500</v>
      </c>
      <c r="I91" s="76">
        <v>-4.6547875000000003</v>
      </c>
      <c r="J91" s="43">
        <v>0</v>
      </c>
      <c r="K91" s="77">
        <v>-6.4784186516674781E-5</v>
      </c>
      <c r="L91" s="77">
        <v>-1.8384358797343326E-7</v>
      </c>
      <c r="N91" s="87"/>
    </row>
    <row r="92" spans="2:14">
      <c r="B92" s="73" t="s">
        <v>2916</v>
      </c>
      <c r="C92" s="74">
        <v>71912646</v>
      </c>
      <c r="D92" s="73" t="s">
        <v>1148</v>
      </c>
      <c r="E92" s="73" t="s">
        <v>119</v>
      </c>
      <c r="F92" s="73" t="s">
        <v>42</v>
      </c>
      <c r="G92" s="76">
        <v>-1.21</v>
      </c>
      <c r="H92" s="76">
        <v>6250</v>
      </c>
      <c r="I92" s="76">
        <v>-0.26393125000000001</v>
      </c>
      <c r="J92" s="43">
        <v>0</v>
      </c>
      <c r="K92" s="77">
        <v>-3.6733301633166115E-6</v>
      </c>
      <c r="L92" s="77">
        <v>-1.0424120967565803E-8</v>
      </c>
      <c r="N92" s="87"/>
    </row>
    <row r="93" spans="2:14">
      <c r="B93" s="73" t="s">
        <v>2917</v>
      </c>
      <c r="C93" s="74">
        <v>71912570</v>
      </c>
      <c r="D93" s="73" t="s">
        <v>1148</v>
      </c>
      <c r="E93" s="73" t="s">
        <v>119</v>
      </c>
      <c r="F93" s="73" t="s">
        <v>42</v>
      </c>
      <c r="G93" s="76">
        <v>-14.97</v>
      </c>
      <c r="H93" s="76">
        <v>23500</v>
      </c>
      <c r="I93" s="76">
        <v>-12.2776455</v>
      </c>
      <c r="J93" s="43">
        <v>0</v>
      </c>
      <c r="K93" s="77">
        <v>-1.708772475773841E-4</v>
      </c>
      <c r="L93" s="77">
        <v>-4.8491287745914863E-7</v>
      </c>
      <c r="N93" s="87"/>
    </row>
    <row r="94" spans="2:14">
      <c r="B94" s="73" t="s">
        <v>2918</v>
      </c>
      <c r="C94" s="74">
        <v>71912588</v>
      </c>
      <c r="D94" s="73" t="s">
        <v>1148</v>
      </c>
      <c r="E94" s="73" t="s">
        <v>119</v>
      </c>
      <c r="F94" s="73" t="s">
        <v>42</v>
      </c>
      <c r="G94" s="76">
        <v>-69</v>
      </c>
      <c r="H94" s="76">
        <v>18000</v>
      </c>
      <c r="I94" s="76">
        <v>-43.345799999999997</v>
      </c>
      <c r="J94" s="43">
        <v>0</v>
      </c>
      <c r="K94" s="77">
        <v>-6.0327617359857597E-4</v>
      </c>
      <c r="L94" s="77">
        <v>-1.7119680319625425E-6</v>
      </c>
      <c r="N94" s="87"/>
    </row>
    <row r="95" spans="2:14">
      <c r="B95" s="73" t="s">
        <v>2919</v>
      </c>
      <c r="C95" s="74">
        <v>71912984</v>
      </c>
      <c r="D95" s="73" t="s">
        <v>1148</v>
      </c>
      <c r="E95" s="73" t="s">
        <v>119</v>
      </c>
      <c r="F95" s="73" t="s">
        <v>42</v>
      </c>
      <c r="G95" s="76">
        <v>-5.62</v>
      </c>
      <c r="H95" s="76">
        <v>3000</v>
      </c>
      <c r="I95" s="76">
        <v>-0.58841399999999999</v>
      </c>
      <c r="J95" s="43">
        <v>0</v>
      </c>
      <c r="K95" s="77">
        <v>-8.1894011971594132E-6</v>
      </c>
      <c r="L95" s="77">
        <v>-2.3239759274467366E-8</v>
      </c>
      <c r="N95" s="87"/>
    </row>
    <row r="96" spans="2:14">
      <c r="B96" s="73" t="s">
        <v>2920</v>
      </c>
      <c r="C96" s="74">
        <v>71911788</v>
      </c>
      <c r="D96" s="73" t="s">
        <v>1148</v>
      </c>
      <c r="E96" s="73" t="s">
        <v>119</v>
      </c>
      <c r="F96" s="73" t="s">
        <v>42</v>
      </c>
      <c r="G96" s="76">
        <v>18.920000000000002</v>
      </c>
      <c r="H96" s="76">
        <v>18550</v>
      </c>
      <c r="I96" s="76">
        <v>12.2487134</v>
      </c>
      <c r="J96" s="43">
        <v>0</v>
      </c>
      <c r="K96" s="77">
        <v>1.7047457773204335E-4</v>
      </c>
      <c r="L96" s="77">
        <v>4.837701870416793E-7</v>
      </c>
      <c r="N96" s="87"/>
    </row>
    <row r="97" spans="2:14">
      <c r="B97" s="73" t="s">
        <v>2921</v>
      </c>
      <c r="C97" s="74">
        <v>70999289</v>
      </c>
      <c r="D97" s="73" t="s">
        <v>1148</v>
      </c>
      <c r="E97" s="73" t="s">
        <v>119</v>
      </c>
      <c r="F97" s="73" t="s">
        <v>42</v>
      </c>
      <c r="G97" s="76">
        <v>-18.920000000000002</v>
      </c>
      <c r="H97" s="76">
        <v>4150</v>
      </c>
      <c r="I97" s="76">
        <v>-2.7402782000000001</v>
      </c>
      <c r="J97" s="43">
        <v>0</v>
      </c>
      <c r="K97" s="77">
        <v>-3.8138517390187598E-5</v>
      </c>
      <c r="L97" s="77">
        <v>-1.082289097694323E-7</v>
      </c>
      <c r="N97" s="87"/>
    </row>
    <row r="98" spans="2:14">
      <c r="B98" s="73" t="s">
        <v>2922</v>
      </c>
      <c r="C98" s="74">
        <v>71842967</v>
      </c>
      <c r="D98" s="73" t="s">
        <v>1148</v>
      </c>
      <c r="E98" s="73" t="s">
        <v>119</v>
      </c>
      <c r="F98" s="73" t="s">
        <v>42</v>
      </c>
      <c r="G98" s="76">
        <v>-22.45</v>
      </c>
      <c r="H98" s="76">
        <v>10200</v>
      </c>
      <c r="I98" s="76">
        <v>-7.9917509999999998</v>
      </c>
      <c r="J98" s="43">
        <v>0</v>
      </c>
      <c r="K98" s="77">
        <v>-1.1122722302120606E-4</v>
      </c>
      <c r="L98" s="77">
        <v>-3.1563893690749002E-7</v>
      </c>
      <c r="N98" s="87"/>
    </row>
    <row r="99" spans="2:14">
      <c r="B99" s="73" t="s">
        <v>2923</v>
      </c>
      <c r="C99" s="74">
        <v>71911481</v>
      </c>
      <c r="D99" s="73" t="s">
        <v>1148</v>
      </c>
      <c r="E99" s="73" t="s">
        <v>119</v>
      </c>
      <c r="F99" s="73" t="s">
        <v>42</v>
      </c>
      <c r="G99" s="76">
        <v>-41.22</v>
      </c>
      <c r="H99" s="76">
        <v>250</v>
      </c>
      <c r="I99" s="76">
        <v>-0.35964449999999998</v>
      </c>
      <c r="J99" s="43">
        <v>0</v>
      </c>
      <c r="K99" s="77">
        <v>-5.0054436142780398E-6</v>
      </c>
      <c r="L99" s="77">
        <v>-1.42043724391095E-8</v>
      </c>
      <c r="N99" s="87"/>
    </row>
    <row r="100" spans="2:14">
      <c r="B100" s="73" t="s">
        <v>2436</v>
      </c>
      <c r="C100" s="74">
        <v>701005696</v>
      </c>
      <c r="D100" s="73" t="s">
        <v>1148</v>
      </c>
      <c r="E100" s="73" t="s">
        <v>1691</v>
      </c>
      <c r="F100" s="73" t="s">
        <v>42</v>
      </c>
      <c r="G100" s="76">
        <v>-19974.813753581664</v>
      </c>
      <c r="H100" s="76">
        <v>48</v>
      </c>
      <c r="I100" s="76">
        <v>-33.46</v>
      </c>
      <c r="J100" s="43">
        <v>0</v>
      </c>
      <c r="K100" s="77">
        <v>-4.6568804286939804E-4</v>
      </c>
      <c r="L100" s="77">
        <v>-1.3215225085121666E-6</v>
      </c>
      <c r="N100" s="87"/>
    </row>
    <row r="101" spans="2:14">
      <c r="B101" s="73" t="s">
        <v>1716</v>
      </c>
      <c r="C101" s="74">
        <v>701004400</v>
      </c>
      <c r="D101" s="73" t="s">
        <v>1148</v>
      </c>
      <c r="E101" s="73" t="s">
        <v>1691</v>
      </c>
      <c r="F101" s="73" t="s">
        <v>42</v>
      </c>
      <c r="G101" s="76">
        <v>-3714.1060171919767</v>
      </c>
      <c r="H101" s="76">
        <v>30</v>
      </c>
      <c r="I101" s="76">
        <v>-3.89</v>
      </c>
      <c r="J101" s="43">
        <v>0</v>
      </c>
      <c r="K101" s="77">
        <v>-5.4140062365868451E-5</v>
      </c>
      <c r="L101" s="77">
        <v>-1.5363785290234095E-7</v>
      </c>
      <c r="N101" s="87"/>
    </row>
    <row r="102" spans="2:14">
      <c r="B102" s="73" t="s">
        <v>2437</v>
      </c>
      <c r="C102" s="74">
        <v>701005191</v>
      </c>
      <c r="D102" s="73" t="s">
        <v>1148</v>
      </c>
      <c r="E102" s="73" t="s">
        <v>1691</v>
      </c>
      <c r="F102" s="73" t="s">
        <v>42</v>
      </c>
      <c r="G102" s="76">
        <v>-10952.756446991403</v>
      </c>
      <c r="H102" s="76">
        <v>43</v>
      </c>
      <c r="I102" s="76">
        <v>-16.440000000000001</v>
      </c>
      <c r="J102" s="43">
        <v>0</v>
      </c>
      <c r="K102" s="77">
        <v>-2.2880787282644665E-4</v>
      </c>
      <c r="L102" s="77">
        <v>-6.493075325744178E-7</v>
      </c>
      <c r="N102" s="87"/>
    </row>
    <row r="103" spans="2:14">
      <c r="B103" s="73" t="s">
        <v>2438</v>
      </c>
      <c r="C103" s="74">
        <v>701005704</v>
      </c>
      <c r="D103" s="73" t="s">
        <v>1148</v>
      </c>
      <c r="E103" s="73" t="s">
        <v>1691</v>
      </c>
      <c r="F103" s="73" t="s">
        <v>42</v>
      </c>
      <c r="G103" s="76">
        <v>-60555.194842406876</v>
      </c>
      <c r="H103" s="76">
        <v>105</v>
      </c>
      <c r="I103" s="76">
        <v>-221.9</v>
      </c>
      <c r="J103" s="43">
        <v>0</v>
      </c>
      <c r="K103" s="77">
        <v>-3.0883495730041669E-3</v>
      </c>
      <c r="L103" s="77">
        <v>-8.7640718660744109E-6</v>
      </c>
      <c r="N103" s="87"/>
    </row>
    <row r="104" spans="2:14">
      <c r="B104" s="69" t="s">
        <v>1717</v>
      </c>
      <c r="C104" s="70"/>
      <c r="D104" s="69"/>
      <c r="E104" s="69"/>
      <c r="F104" s="69"/>
      <c r="G104" s="71">
        <v>0</v>
      </c>
      <c r="I104" s="71">
        <v>0</v>
      </c>
      <c r="K104" s="83">
        <v>0</v>
      </c>
      <c r="L104" s="83">
        <v>0</v>
      </c>
      <c r="N104" s="87"/>
    </row>
    <row r="105" spans="2:14">
      <c r="B105" s="69" t="s">
        <v>1693</v>
      </c>
      <c r="C105" s="70"/>
      <c r="D105" s="69"/>
      <c r="E105" s="69"/>
      <c r="F105" s="69"/>
      <c r="G105" s="71">
        <v>0</v>
      </c>
      <c r="I105" s="71">
        <v>0</v>
      </c>
      <c r="K105" s="83">
        <v>0</v>
      </c>
      <c r="L105" s="83">
        <v>0</v>
      </c>
      <c r="N105" s="87"/>
    </row>
    <row r="106" spans="2:14">
      <c r="B106" s="69" t="s">
        <v>1718</v>
      </c>
      <c r="C106" s="70"/>
      <c r="D106" s="69"/>
      <c r="E106" s="69"/>
      <c r="F106" s="69"/>
      <c r="G106" s="71">
        <v>0</v>
      </c>
      <c r="I106" s="71">
        <v>0</v>
      </c>
      <c r="K106" s="83">
        <v>0</v>
      </c>
      <c r="L106" s="83">
        <v>0</v>
      </c>
      <c r="N106" s="87"/>
    </row>
    <row r="107" spans="2:14">
      <c r="B107" s="69" t="s">
        <v>1694</v>
      </c>
      <c r="C107" s="70"/>
      <c r="D107" s="69"/>
      <c r="E107" s="69"/>
      <c r="F107" s="69"/>
      <c r="G107" s="71">
        <v>0</v>
      </c>
      <c r="I107" s="71">
        <v>0</v>
      </c>
      <c r="K107" s="83">
        <v>0</v>
      </c>
      <c r="L107" s="83">
        <v>0</v>
      </c>
      <c r="N107" s="87"/>
    </row>
    <row r="110" spans="2:14">
      <c r="B110" s="73" t="s">
        <v>177</v>
      </c>
      <c r="C110" s="74"/>
      <c r="D110" s="73"/>
      <c r="E110" s="73"/>
      <c r="F110" s="73"/>
    </row>
    <row r="114" spans="2:2">
      <c r="B114" s="81" t="s">
        <v>83</v>
      </c>
    </row>
  </sheetData>
  <dataValidations count="1">
    <dataValidation allowBlank="1" showInputMessage="1" showErrorMessage="1" sqref="O55:XFD99 J23 L18:XFD19 L55:L99 A18:I19 J14:J21 A55:I99 J28:J103"/>
  </dataValidations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9"/>
  <sheetViews>
    <sheetView rightToLeft="1" zoomScale="75" zoomScaleNormal="75" workbookViewId="0">
      <selection activeCell="K24" sqref="K24"/>
    </sheetView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5.7109375" customWidth="1"/>
    <col min="7" max="7" width="12.7109375" customWidth="1"/>
    <col min="8" max="8" width="15.7109375" bestFit="1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2267</v>
      </c>
    </row>
    <row r="2" spans="2:11" ht="15.75">
      <c r="B2" s="1" t="s">
        <v>2244</v>
      </c>
    </row>
    <row r="3" spans="2:11" ht="15.75">
      <c r="B3" s="1" t="s">
        <v>1</v>
      </c>
    </row>
    <row r="4" spans="2:11" ht="15.75">
      <c r="B4" s="1" t="s">
        <v>2</v>
      </c>
    </row>
    <row r="6" spans="2:11" ht="15.75">
      <c r="B6" s="2" t="s">
        <v>178</v>
      </c>
    </row>
    <row r="7" spans="2:11" ht="15.75">
      <c r="B7" s="2" t="s">
        <v>1719</v>
      </c>
    </row>
    <row r="8" spans="2:11">
      <c r="B8" s="3" t="s">
        <v>85</v>
      </c>
      <c r="C8" s="3" t="s">
        <v>86</v>
      </c>
      <c r="D8" s="3" t="s">
        <v>180</v>
      </c>
      <c r="E8" s="3" t="s">
        <v>253</v>
      </c>
      <c r="F8" s="3" t="s">
        <v>90</v>
      </c>
      <c r="G8" s="3" t="s">
        <v>183</v>
      </c>
      <c r="H8" s="3" t="s">
        <v>41</v>
      </c>
      <c r="I8" s="3" t="s">
        <v>93</v>
      </c>
      <c r="J8" s="3" t="s">
        <v>185</v>
      </c>
      <c r="K8" s="3" t="s">
        <v>95</v>
      </c>
    </row>
    <row r="9" spans="2:11" ht="13.5" thickBot="1">
      <c r="B9" s="4"/>
      <c r="C9" s="4"/>
      <c r="D9" s="4"/>
      <c r="E9" s="4"/>
      <c r="F9" s="4"/>
      <c r="G9" s="4" t="s">
        <v>2283</v>
      </c>
      <c r="H9" s="4" t="s">
        <v>189</v>
      </c>
      <c r="I9" s="4" t="s">
        <v>97</v>
      </c>
      <c r="J9" s="4" t="s">
        <v>96</v>
      </c>
      <c r="K9" s="4" t="s">
        <v>96</v>
      </c>
    </row>
    <row r="11" spans="2:11">
      <c r="B11" s="3" t="s">
        <v>1720</v>
      </c>
      <c r="C11" s="12"/>
      <c r="D11" s="3"/>
      <c r="E11" s="3"/>
      <c r="F11" s="3"/>
      <c r="G11" s="9">
        <v>128070.85</v>
      </c>
      <c r="I11" s="9">
        <v>-2132.497230155599</v>
      </c>
      <c r="J11" s="10">
        <v>0.99999999999999956</v>
      </c>
      <c r="K11" s="10">
        <v>-1E-4</v>
      </c>
    </row>
    <row r="12" spans="2:11">
      <c r="B12" s="3" t="s">
        <v>1721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3" t="s">
        <v>1722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3" t="s">
        <v>1723</v>
      </c>
      <c r="C14" s="12"/>
      <c r="D14" s="3"/>
      <c r="E14" s="3"/>
      <c r="F14" s="3"/>
      <c r="G14" s="9">
        <v>128070.85</v>
      </c>
      <c r="I14" s="9">
        <v>-2132.497230155599</v>
      </c>
      <c r="J14" s="10">
        <v>0.99999999999999956</v>
      </c>
      <c r="K14" s="10">
        <v>-1E-4</v>
      </c>
    </row>
    <row r="15" spans="2:11">
      <c r="B15" s="13" t="s">
        <v>1724</v>
      </c>
      <c r="C15" s="14"/>
      <c r="D15" s="13"/>
      <c r="E15" s="13"/>
      <c r="F15" s="13"/>
      <c r="G15" s="15">
        <v>128070.85</v>
      </c>
      <c r="I15" s="15">
        <v>-2132.497230155599</v>
      </c>
      <c r="J15" s="16">
        <v>0.99999999999999956</v>
      </c>
      <c r="K15" s="16">
        <v>-8.4224240555602888E-5</v>
      </c>
    </row>
    <row r="16" spans="2:11">
      <c r="B16" s="6" t="s">
        <v>2439</v>
      </c>
      <c r="C16" s="17" t="s">
        <v>2440</v>
      </c>
      <c r="D16" s="6" t="s">
        <v>727</v>
      </c>
      <c r="E16" s="6" t="s">
        <v>1691</v>
      </c>
      <c r="F16" s="6" t="s">
        <v>46</v>
      </c>
      <c r="G16" s="7">
        <v>-14.02</v>
      </c>
      <c r="H16" s="7">
        <v>1240400</v>
      </c>
      <c r="I16" s="7">
        <v>-692.65</v>
      </c>
      <c r="J16" s="8">
        <v>0.32480698694715787</v>
      </c>
      <c r="K16" s="8">
        <v>-2.7356621802778009E-5</v>
      </c>
    </row>
    <row r="17" spans="2:42">
      <c r="B17" s="6" t="s">
        <v>2441</v>
      </c>
      <c r="C17" s="17" t="s">
        <v>2442</v>
      </c>
      <c r="D17" s="6" t="s">
        <v>727</v>
      </c>
      <c r="E17" s="6" t="s">
        <v>1691</v>
      </c>
      <c r="F17" s="6" t="s">
        <v>46</v>
      </c>
      <c r="G17" s="7">
        <v>328.35</v>
      </c>
      <c r="H17" s="7">
        <v>16217</v>
      </c>
      <c r="I17" s="7">
        <v>212.06</v>
      </c>
      <c r="J17" s="8">
        <v>-9.9442098681894617E-2</v>
      </c>
      <c r="K17" s="8">
        <v>8.3754352407378972E-6</v>
      </c>
    </row>
    <row r="18" spans="2:42">
      <c r="B18" s="6" t="s">
        <v>2443</v>
      </c>
      <c r="C18" s="17" t="s">
        <v>2444</v>
      </c>
      <c r="D18" s="6" t="s">
        <v>119</v>
      </c>
      <c r="E18" s="6" t="s">
        <v>1691</v>
      </c>
      <c r="F18" s="6" t="s">
        <v>46</v>
      </c>
      <c r="G18" s="7">
        <v>19</v>
      </c>
      <c r="H18" s="7">
        <v>-465775</v>
      </c>
      <c r="I18" s="7">
        <v>-352.44</v>
      </c>
      <c r="J18" s="8">
        <v>0.16527102357562451</v>
      </c>
      <c r="K18" s="8">
        <v>-1.3919826446504124E-5</v>
      </c>
    </row>
    <row r="19" spans="2:42">
      <c r="B19" s="6" t="s">
        <v>2445</v>
      </c>
      <c r="C19" s="17" t="s">
        <v>2446</v>
      </c>
      <c r="D19" s="6" t="s">
        <v>119</v>
      </c>
      <c r="E19" s="6" t="s">
        <v>1691</v>
      </c>
      <c r="F19" s="6" t="s">
        <v>42</v>
      </c>
      <c r="G19" s="7">
        <v>4</v>
      </c>
      <c r="H19" s="7">
        <v>-152148.99713467047</v>
      </c>
      <c r="I19" s="7">
        <v>-21.24</v>
      </c>
      <c r="J19" s="8">
        <v>9.9601536169171053E-3</v>
      </c>
      <c r="K19" s="8">
        <v>-8.38886374201985E-7</v>
      </c>
    </row>
    <row r="20" spans="2:42">
      <c r="B20" s="6" t="s">
        <v>2447</v>
      </c>
      <c r="C20" s="17" t="s">
        <v>2448</v>
      </c>
      <c r="D20" s="6" t="s">
        <v>119</v>
      </c>
      <c r="E20" s="6" t="s">
        <v>1691</v>
      </c>
      <c r="F20" s="6" t="s">
        <v>42</v>
      </c>
      <c r="G20" s="7">
        <v>24</v>
      </c>
      <c r="H20" s="7">
        <v>33500.477554918813</v>
      </c>
      <c r="I20" s="7">
        <v>28.06</v>
      </c>
      <c r="J20" s="8">
        <v>-1.3158282038168267E-2</v>
      </c>
      <c r="K20" s="8">
        <v>1.1082463116811534E-6</v>
      </c>
    </row>
    <row r="21" spans="2:42">
      <c r="B21" s="6" t="s">
        <v>2449</v>
      </c>
      <c r="C21" s="17" t="s">
        <v>2444</v>
      </c>
      <c r="D21" s="6" t="s">
        <v>119</v>
      </c>
      <c r="E21" s="6" t="s">
        <v>1691</v>
      </c>
      <c r="F21" s="6" t="s">
        <v>42</v>
      </c>
      <c r="G21" s="7">
        <v>96</v>
      </c>
      <c r="H21" s="7">
        <v>-40195.200573065893</v>
      </c>
      <c r="I21" s="7">
        <v>-134.66999999999999</v>
      </c>
      <c r="J21" s="8">
        <v>6.3151312975057744E-2</v>
      </c>
      <c r="K21" s="8">
        <v>-5.3188713754134326E-6</v>
      </c>
    </row>
    <row r="22" spans="2:42">
      <c r="B22" s="6" t="s">
        <v>2450</v>
      </c>
      <c r="C22" s="17" t="s">
        <v>2451</v>
      </c>
      <c r="D22" s="6" t="s">
        <v>719</v>
      </c>
      <c r="E22" s="6" t="s">
        <v>1691</v>
      </c>
      <c r="F22" s="6" t="s">
        <v>2265</v>
      </c>
      <c r="G22" s="7">
        <v>-16.34</v>
      </c>
      <c r="H22" s="7">
        <v>729300</v>
      </c>
      <c r="I22" s="7">
        <v>-539.16999999999996</v>
      </c>
      <c r="J22" s="8">
        <v>0.25283502945542352</v>
      </c>
      <c r="K22" s="8">
        <v>-2.1294838341736546E-5</v>
      </c>
    </row>
    <row r="23" spans="2:42">
      <c r="B23" s="6" t="s">
        <v>2452</v>
      </c>
      <c r="C23" s="17" t="s">
        <v>2453</v>
      </c>
      <c r="D23" s="6" t="s">
        <v>119</v>
      </c>
      <c r="E23" s="6" t="s">
        <v>1691</v>
      </c>
      <c r="F23" s="6" t="s">
        <v>46</v>
      </c>
      <c r="G23" s="7">
        <v>-7.32</v>
      </c>
      <c r="H23" s="7">
        <v>1049480</v>
      </c>
      <c r="I23" s="7">
        <v>-305.83999999999997</v>
      </c>
      <c r="J23" s="8">
        <v>0.14341870914302859</v>
      </c>
      <c r="K23" s="8">
        <v>-1.2079331859036491E-5</v>
      </c>
    </row>
    <row r="24" spans="2:42">
      <c r="B24" s="6" t="s">
        <v>2454</v>
      </c>
      <c r="C24" s="17" t="s">
        <v>2455</v>
      </c>
      <c r="D24" s="6" t="s">
        <v>2456</v>
      </c>
      <c r="E24" s="6" t="s">
        <v>1691</v>
      </c>
      <c r="F24" s="6" t="s">
        <v>119</v>
      </c>
      <c r="G24" s="7">
        <v>6290.83</v>
      </c>
      <c r="H24" s="7">
        <v>313.7</v>
      </c>
      <c r="I24" s="7">
        <v>60.28</v>
      </c>
      <c r="J24" s="8">
        <v>-2.8267328626542521E-2</v>
      </c>
      <c r="K24" s="8">
        <v>2.3807942861061988E-6</v>
      </c>
    </row>
    <row r="25" spans="2:42">
      <c r="B25" s="6" t="s">
        <v>2457</v>
      </c>
      <c r="C25" s="17" t="s">
        <v>2448</v>
      </c>
      <c r="D25" s="6" t="s">
        <v>1148</v>
      </c>
      <c r="E25" s="6" t="s">
        <v>1691</v>
      </c>
      <c r="F25" s="6" t="s">
        <v>42</v>
      </c>
      <c r="G25" s="7">
        <v>1.67</v>
      </c>
      <c r="H25" s="7">
        <v>21255</v>
      </c>
      <c r="I25" s="7">
        <v>1.24</v>
      </c>
      <c r="J25" s="8">
        <v>-5.8147789477293842E-4</v>
      </c>
      <c r="K25" s="8">
        <v>4.8974534087121538E-8</v>
      </c>
    </row>
    <row r="26" spans="2:42">
      <c r="B26" s="6" t="s">
        <v>2458</v>
      </c>
      <c r="C26" s="17" t="s">
        <v>2446</v>
      </c>
      <c r="D26" s="6" t="s">
        <v>1148</v>
      </c>
      <c r="E26" s="6" t="s">
        <v>1691</v>
      </c>
      <c r="F26" s="6" t="s">
        <v>42</v>
      </c>
      <c r="G26" s="7">
        <v>-64.14</v>
      </c>
      <c r="H26" s="7">
        <v>564925</v>
      </c>
      <c r="I26" s="7">
        <v>-1264.5899999999999</v>
      </c>
      <c r="J26" s="8">
        <v>0.59300897657331464</v>
      </c>
      <c r="K26" s="8">
        <v>-4.9945730694542758E-5</v>
      </c>
    </row>
    <row r="27" spans="2:42">
      <c r="B27" s="6" t="s">
        <v>2459</v>
      </c>
      <c r="C27" s="17" t="s">
        <v>2460</v>
      </c>
      <c r="D27" s="6" t="s">
        <v>1725</v>
      </c>
      <c r="E27" s="6" t="s">
        <v>1691</v>
      </c>
      <c r="F27" s="6" t="s">
        <v>43</v>
      </c>
      <c r="G27" s="7">
        <v>1414.92</v>
      </c>
      <c r="H27" s="7">
        <v>2021000</v>
      </c>
      <c r="I27" s="7">
        <v>887.03</v>
      </c>
      <c r="J27" s="8">
        <v>-0.41595833629067702</v>
      </c>
      <c r="K27" s="8">
        <v>3.5033774976854365E-5</v>
      </c>
    </row>
    <row r="28" spans="2:42">
      <c r="B28" s="6" t="s">
        <v>2461</v>
      </c>
      <c r="C28" s="17" t="s">
        <v>2462</v>
      </c>
      <c r="D28" s="6" t="s">
        <v>1148</v>
      </c>
      <c r="E28" s="6" t="s">
        <v>1691</v>
      </c>
      <c r="F28" s="6" t="s">
        <v>42</v>
      </c>
      <c r="G28" s="7">
        <v>-125.95</v>
      </c>
      <c r="H28" s="7">
        <v>242000</v>
      </c>
      <c r="I28" s="7">
        <v>-1063.77</v>
      </c>
      <c r="J28" s="8">
        <v>0.49883769364726505</v>
      </c>
      <c r="K28" s="8">
        <v>-4.2014225907949419E-5</v>
      </c>
    </row>
    <row r="29" spans="2:42">
      <c r="B29" s="6" t="s">
        <v>2463</v>
      </c>
      <c r="C29" s="17" t="s">
        <v>2464</v>
      </c>
      <c r="D29" s="6" t="s">
        <v>1725</v>
      </c>
      <c r="E29" s="6" t="s">
        <v>1691</v>
      </c>
      <c r="F29" s="6" t="s">
        <v>43</v>
      </c>
      <c r="G29" s="7">
        <v>23136.81</v>
      </c>
      <c r="H29" s="7">
        <v>162350</v>
      </c>
      <c r="I29" s="7">
        <v>1165.19</v>
      </c>
      <c r="J29" s="8">
        <v>-0.54639695823425816</v>
      </c>
      <c r="K29" s="8">
        <v>4.6019868849171891E-5</v>
      </c>
    </row>
    <row r="30" spans="2:42">
      <c r="B30" s="6" t="s">
        <v>2924</v>
      </c>
      <c r="C30" s="17">
        <v>80000199</v>
      </c>
      <c r="D30" s="6" t="s">
        <v>119</v>
      </c>
      <c r="E30" s="6" t="s">
        <v>119</v>
      </c>
      <c r="F30" s="6" t="s">
        <v>42</v>
      </c>
      <c r="G30" s="7">
        <v>656.52</v>
      </c>
      <c r="H30" s="7">
        <v>-618.80999999999995</v>
      </c>
      <c r="I30" s="7">
        <v>-14.17851382788</v>
      </c>
      <c r="J30" s="8">
        <v>6.6487841706811763E-3</v>
      </c>
      <c r="K30" s="8">
        <v>-5.5998879739373633E-7</v>
      </c>
      <c r="AP30" t="s">
        <v>2758</v>
      </c>
    </row>
    <row r="31" spans="2:42">
      <c r="B31" s="6" t="s">
        <v>3753</v>
      </c>
      <c r="C31" s="17">
        <v>987654321</v>
      </c>
      <c r="D31" s="6" t="s">
        <v>119</v>
      </c>
      <c r="E31" s="6" t="s">
        <v>119</v>
      </c>
      <c r="F31" s="6" t="s">
        <v>104</v>
      </c>
      <c r="G31" s="7">
        <v>42608.23</v>
      </c>
      <c r="H31" s="7">
        <v>100</v>
      </c>
      <c r="I31" s="7">
        <v>42.608229999999999</v>
      </c>
      <c r="J31" s="8">
        <v>-1.998043861322674E-2</v>
      </c>
      <c r="K31" s="8">
        <v>1.6828372681668664E-6</v>
      </c>
      <c r="AP31" t="s">
        <v>982</v>
      </c>
    </row>
    <row r="32" spans="2:42">
      <c r="B32" s="6" t="s">
        <v>2925</v>
      </c>
      <c r="C32" s="17">
        <v>759418079</v>
      </c>
      <c r="D32" s="6" t="s">
        <v>119</v>
      </c>
      <c r="E32" s="6" t="s">
        <v>119</v>
      </c>
      <c r="F32" s="6" t="s">
        <v>46</v>
      </c>
      <c r="G32" s="7">
        <v>3.37</v>
      </c>
      <c r="H32" s="7">
        <v>-780000</v>
      </c>
      <c r="I32" s="7">
        <v>-104.683995</v>
      </c>
      <c r="J32" s="8">
        <v>4.9089862120178067E-2</v>
      </c>
      <c r="K32" s="8">
        <v>-4.134556356051258E-6</v>
      </c>
      <c r="AP32" t="s">
        <v>2927</v>
      </c>
    </row>
    <row r="33" spans="2:42">
      <c r="B33" s="6" t="s">
        <v>2926</v>
      </c>
      <c r="C33" s="17">
        <v>759188139</v>
      </c>
      <c r="D33" s="6" t="s">
        <v>119</v>
      </c>
      <c r="E33" s="6" t="s">
        <v>119</v>
      </c>
      <c r="F33" s="6" t="s">
        <v>46</v>
      </c>
      <c r="G33" s="7">
        <v>-1.76</v>
      </c>
      <c r="H33" s="7">
        <v>-230000</v>
      </c>
      <c r="I33" s="7">
        <v>16.12116</v>
      </c>
      <c r="J33" s="8">
        <v>-7.5597565952400837E-3</v>
      </c>
      <c r="K33" s="8">
        <v>6.3671475801930668E-7</v>
      </c>
      <c r="AP33" t="s">
        <v>2929</v>
      </c>
    </row>
    <row r="34" spans="2:42">
      <c r="B34" s="6" t="s">
        <v>2928</v>
      </c>
      <c r="C34" s="17">
        <v>759451139</v>
      </c>
      <c r="D34" s="6" t="s">
        <v>119</v>
      </c>
      <c r="E34" s="6" t="s">
        <v>119</v>
      </c>
      <c r="F34" s="6" t="s">
        <v>2265</v>
      </c>
      <c r="G34" s="7">
        <v>13.53</v>
      </c>
      <c r="H34" s="7">
        <v>-133000</v>
      </c>
      <c r="I34" s="7">
        <v>-81.408927599999998</v>
      </c>
      <c r="J34" s="8">
        <v>3.8175396642395609E-2</v>
      </c>
      <c r="K34" s="8">
        <v>-3.215293790114685E-6</v>
      </c>
      <c r="AP34" t="s">
        <v>303</v>
      </c>
    </row>
    <row r="35" spans="2:42">
      <c r="B35" s="6" t="s">
        <v>2930</v>
      </c>
      <c r="C35" s="17">
        <v>759451059</v>
      </c>
      <c r="D35" s="6" t="s">
        <v>119</v>
      </c>
      <c r="E35" s="6" t="s">
        <v>119</v>
      </c>
      <c r="F35" s="6" t="s">
        <v>46</v>
      </c>
      <c r="G35" s="7">
        <v>3.89</v>
      </c>
      <c r="H35" s="7">
        <v>-297200</v>
      </c>
      <c r="I35" s="7">
        <v>-46.0420011</v>
      </c>
      <c r="J35" s="8">
        <v>2.1590649895775253E-2</v>
      </c>
      <c r="K35" s="8">
        <v>-1.8184560905735785E-6</v>
      </c>
      <c r="AP35" t="s">
        <v>119</v>
      </c>
    </row>
    <row r="36" spans="2:42">
      <c r="B36" s="6" t="s">
        <v>2931</v>
      </c>
      <c r="C36" s="17">
        <v>800000089</v>
      </c>
      <c r="D36" s="6" t="s">
        <v>119</v>
      </c>
      <c r="E36" s="6" t="s">
        <v>119</v>
      </c>
      <c r="F36" s="6" t="s">
        <v>42</v>
      </c>
      <c r="G36" s="7">
        <v>37174.04</v>
      </c>
      <c r="H36" s="7">
        <v>-51</v>
      </c>
      <c r="I36" s="7">
        <v>-66.166073796000006</v>
      </c>
      <c r="J36" s="8">
        <v>3.1027507497007233E-2</v>
      </c>
      <c r="K36" s="8">
        <v>-2.6132682552687108E-6</v>
      </c>
    </row>
    <row r="37" spans="2:42">
      <c r="B37" s="6" t="s">
        <v>2932</v>
      </c>
      <c r="C37" s="17">
        <v>759451399</v>
      </c>
      <c r="D37" s="6" t="s">
        <v>119</v>
      </c>
      <c r="E37" s="6" t="s">
        <v>119</v>
      </c>
      <c r="F37" s="6" t="s">
        <v>42</v>
      </c>
      <c r="G37" s="7">
        <v>7.88</v>
      </c>
      <c r="H37" s="7">
        <v>680.9</v>
      </c>
      <c r="I37" s="7">
        <v>0.1872556708</v>
      </c>
      <c r="J37" s="8">
        <v>-8.7810510678289018E-5</v>
      </c>
      <c r="K37" s="8">
        <v>7.3957735746785558E-9</v>
      </c>
    </row>
    <row r="38" spans="2:42">
      <c r="B38" s="6" t="s">
        <v>2933</v>
      </c>
      <c r="C38" s="17">
        <v>759451219</v>
      </c>
      <c r="D38" s="6" t="s">
        <v>119</v>
      </c>
      <c r="E38" s="6" t="s">
        <v>119</v>
      </c>
      <c r="F38" s="6" t="s">
        <v>42</v>
      </c>
      <c r="G38" s="7">
        <v>11.49</v>
      </c>
      <c r="H38" s="7">
        <v>-476376.4</v>
      </c>
      <c r="I38" s="7">
        <v>-191.02741277640001</v>
      </c>
      <c r="J38" s="8">
        <v>8.9579207923501769E-2</v>
      </c>
      <c r="K38" s="8">
        <v>-7.5447407569293857E-6</v>
      </c>
    </row>
    <row r="39" spans="2:42">
      <c r="B39" s="6" t="s">
        <v>2934</v>
      </c>
      <c r="C39" s="17">
        <v>80203045</v>
      </c>
      <c r="D39" s="6" t="s">
        <v>119</v>
      </c>
      <c r="E39" s="6" t="s">
        <v>119</v>
      </c>
      <c r="F39" s="6" t="s">
        <v>42</v>
      </c>
      <c r="G39" s="7">
        <v>680.54</v>
      </c>
      <c r="H39" s="7">
        <v>-40</v>
      </c>
      <c r="I39" s="7">
        <v>-0.95003384000000002</v>
      </c>
      <c r="J39" s="8">
        <v>4.4550296552116982E-4</v>
      </c>
      <c r="K39" s="8">
        <v>-3.7522148936289492E-8</v>
      </c>
    </row>
    <row r="40" spans="2:42">
      <c r="B40" s="6" t="s">
        <v>2935</v>
      </c>
      <c r="C40" s="17">
        <v>80196251</v>
      </c>
      <c r="D40" s="6" t="s">
        <v>119</v>
      </c>
      <c r="E40" s="6" t="s">
        <v>119</v>
      </c>
      <c r="F40" s="6" t="s">
        <v>42</v>
      </c>
      <c r="G40" s="7">
        <v>1660.92</v>
      </c>
      <c r="H40" s="7">
        <v>-15.47</v>
      </c>
      <c r="I40" s="7">
        <v>-0.89673569076000004</v>
      </c>
      <c r="J40" s="8">
        <v>4.2050966260554959E-4</v>
      </c>
      <c r="K40" s="8">
        <v>-3.5417106979245241E-8</v>
      </c>
    </row>
    <row r="41" spans="2:42">
      <c r="B41" s="6" t="s">
        <v>2936</v>
      </c>
      <c r="C41" s="17">
        <v>80205312</v>
      </c>
      <c r="D41" s="6" t="s">
        <v>119</v>
      </c>
      <c r="E41" s="6" t="s">
        <v>119</v>
      </c>
      <c r="F41" s="6" t="s">
        <v>42</v>
      </c>
      <c r="G41" s="7">
        <v>1465.83</v>
      </c>
      <c r="H41" s="7">
        <v>449.79</v>
      </c>
      <c r="I41" s="7">
        <v>23.010117081930002</v>
      </c>
      <c r="J41" s="8">
        <v>-1.0790221321999586E-2</v>
      </c>
      <c r="K41" s="8">
        <v>9.0879819627228902E-7</v>
      </c>
    </row>
    <row r="42" spans="2:42">
      <c r="B42" s="6" t="s">
        <v>2937</v>
      </c>
      <c r="C42" s="17">
        <v>759382829</v>
      </c>
      <c r="D42" s="6" t="s">
        <v>119</v>
      </c>
      <c r="E42" s="6" t="s">
        <v>119</v>
      </c>
      <c r="F42" s="6" t="s">
        <v>43</v>
      </c>
      <c r="G42" s="7">
        <v>12.4</v>
      </c>
      <c r="H42" s="7">
        <v>34849880.469999999</v>
      </c>
      <c r="I42" s="7">
        <v>134.04936823024499</v>
      </c>
      <c r="J42" s="8">
        <v>-6.2860277769488118E-2</v>
      </c>
      <c r="K42" s="8">
        <v>5.294359156249387E-6</v>
      </c>
    </row>
    <row r="43" spans="2:42">
      <c r="B43" s="6" t="s">
        <v>2938</v>
      </c>
      <c r="C43" s="17">
        <v>759433409</v>
      </c>
      <c r="D43" s="6" t="s">
        <v>119</v>
      </c>
      <c r="E43" s="6" t="s">
        <v>119</v>
      </c>
      <c r="F43" s="6" t="s">
        <v>42</v>
      </c>
      <c r="G43" s="7">
        <v>19.059999999999999</v>
      </c>
      <c r="H43" s="7">
        <v>-241760.33</v>
      </c>
      <c r="I43" s="7">
        <v>-160.81752095402001</v>
      </c>
      <c r="J43" s="8">
        <v>7.5412768973343924E-2</v>
      </c>
      <c r="K43" s="8">
        <v>-6.3515831949750282E-6</v>
      </c>
    </row>
    <row r="44" spans="2:42">
      <c r="B44" s="6" t="s">
        <v>2939</v>
      </c>
      <c r="C44" s="17">
        <v>759382749</v>
      </c>
      <c r="D44" s="6" t="s">
        <v>119</v>
      </c>
      <c r="E44" s="6" t="s">
        <v>119</v>
      </c>
      <c r="F44" s="6" t="s">
        <v>43</v>
      </c>
      <c r="G44" s="7">
        <v>16.2</v>
      </c>
      <c r="H44" s="7">
        <v>35022580.649999999</v>
      </c>
      <c r="I44" s="7">
        <v>175.99687318560601</v>
      </c>
      <c r="J44" s="8">
        <v>-8.2530880085956451E-2</v>
      </c>
      <c r="K44" s="8">
        <v>6.9511006976252159E-6</v>
      </c>
    </row>
    <row r="45" spans="2:42">
      <c r="B45" s="6" t="s">
        <v>2940</v>
      </c>
      <c r="C45" s="17">
        <v>80203331</v>
      </c>
      <c r="D45" s="6" t="s">
        <v>119</v>
      </c>
      <c r="E45" s="6" t="s">
        <v>119</v>
      </c>
      <c r="F45" s="6" t="s">
        <v>42</v>
      </c>
      <c r="G45" s="7">
        <v>2254.14</v>
      </c>
      <c r="H45" s="7">
        <v>527.48</v>
      </c>
      <c r="I45" s="7">
        <v>41.496580475279998</v>
      </c>
      <c r="J45" s="8">
        <v>-1.9459148592775512E-2</v>
      </c>
      <c r="K45" s="8">
        <v>1.6389320120851471E-6</v>
      </c>
    </row>
    <row r="46" spans="2:42">
      <c r="B46" s="6" t="s">
        <v>2941</v>
      </c>
      <c r="C46" s="17">
        <v>800210317</v>
      </c>
      <c r="D46" s="6" t="s">
        <v>119</v>
      </c>
      <c r="E46" s="6" t="s">
        <v>119</v>
      </c>
      <c r="F46" s="6" t="s">
        <v>42</v>
      </c>
      <c r="G46" s="7">
        <v>2925.28</v>
      </c>
      <c r="H46" s="7">
        <v>-12.42</v>
      </c>
      <c r="I46" s="7">
        <v>-1.26798601824</v>
      </c>
      <c r="J46" s="8">
        <v>5.9460148426428703E-4</v>
      </c>
      <c r="K46" s="8">
        <v>-5.0079858445393862E-8</v>
      </c>
    </row>
    <row r="47" spans="2:42">
      <c r="B47" s="6" t="s">
        <v>2942</v>
      </c>
      <c r="C47" s="17">
        <v>401888880</v>
      </c>
      <c r="D47" s="6" t="s">
        <v>119</v>
      </c>
      <c r="E47" s="6" t="s">
        <v>119</v>
      </c>
      <c r="F47" s="6" t="s">
        <v>42</v>
      </c>
      <c r="G47" s="7">
        <v>1621.71</v>
      </c>
      <c r="H47" s="7">
        <v>54.32</v>
      </c>
      <c r="I47" s="7">
        <v>3.0743859232799999</v>
      </c>
      <c r="J47" s="8">
        <v>-1.4416834309583959E-3</v>
      </c>
      <c r="K47" s="8">
        <v>1.2142469209406691E-7</v>
      </c>
    </row>
    <row r="48" spans="2:42">
      <c r="B48" s="6" t="s">
        <v>2943</v>
      </c>
      <c r="C48" s="17">
        <v>401999990</v>
      </c>
      <c r="D48" s="6" t="s">
        <v>119</v>
      </c>
      <c r="E48" s="6" t="s">
        <v>119</v>
      </c>
      <c r="F48" s="6" t="s">
        <v>42</v>
      </c>
      <c r="G48" s="7">
        <v>3194.62</v>
      </c>
      <c r="H48" s="7">
        <v>160.88</v>
      </c>
      <c r="I48" s="7">
        <v>17.936871249439999</v>
      </c>
      <c r="J48" s="8">
        <v>-8.4112049459174314E-3</v>
      </c>
      <c r="K48" s="8">
        <v>7.0842734872742698E-7</v>
      </c>
    </row>
    <row r="49" spans="2:11">
      <c r="B49" s="6" t="s">
        <v>2944</v>
      </c>
      <c r="C49" s="17">
        <v>401925979</v>
      </c>
      <c r="D49" s="6" t="s">
        <v>119</v>
      </c>
      <c r="E49" s="6" t="s">
        <v>119</v>
      </c>
      <c r="F49" s="6" t="s">
        <v>42</v>
      </c>
      <c r="G49" s="7">
        <v>686.77</v>
      </c>
      <c r="H49" s="7">
        <v>2610.46</v>
      </c>
      <c r="I49" s="7">
        <v>62.568217935580002</v>
      </c>
      <c r="J49" s="8">
        <v>-2.934035132651247E-2</v>
      </c>
      <c r="K49" s="8">
        <v>2.4711688081100902E-6</v>
      </c>
    </row>
    <row r="50" spans="2:11">
      <c r="B50" s="6" t="s">
        <v>2944</v>
      </c>
      <c r="C50" s="17">
        <v>401925980</v>
      </c>
      <c r="D50" s="6" t="s">
        <v>119</v>
      </c>
      <c r="E50" s="6" t="s">
        <v>119</v>
      </c>
      <c r="F50" s="6" t="s">
        <v>42</v>
      </c>
      <c r="G50" s="7">
        <v>26.14</v>
      </c>
      <c r="H50" s="7">
        <v>2610.46</v>
      </c>
      <c r="I50" s="7">
        <v>2.3814861115600001</v>
      </c>
      <c r="J50" s="8">
        <v>-1.1167592988555646E-3</v>
      </c>
      <c r="K50" s="8">
        <v>9.4058203829517539E-8</v>
      </c>
    </row>
    <row r="51" spans="2:11">
      <c r="B51" s="6" t="s">
        <v>2945</v>
      </c>
      <c r="C51" s="17">
        <v>101942230</v>
      </c>
      <c r="D51" s="6" t="s">
        <v>119</v>
      </c>
      <c r="E51" s="6" t="s">
        <v>119</v>
      </c>
      <c r="F51" s="6" t="s">
        <v>42</v>
      </c>
      <c r="G51" s="7">
        <v>366.17</v>
      </c>
      <c r="H51" s="7">
        <v>264.72000000000003</v>
      </c>
      <c r="I51" s="7">
        <v>3.3829450317599998</v>
      </c>
      <c r="J51" s="8">
        <v>-1.5863772219357869E-3</v>
      </c>
      <c r="K51" s="8">
        <v>1.3361141675224884E-7</v>
      </c>
    </row>
    <row r="52" spans="2:11">
      <c r="B52" s="6" t="s">
        <v>2946</v>
      </c>
      <c r="C52" s="17">
        <v>310025959</v>
      </c>
      <c r="D52" s="6" t="s">
        <v>119</v>
      </c>
      <c r="E52" s="6" t="s">
        <v>119</v>
      </c>
      <c r="F52" s="6" t="s">
        <v>119</v>
      </c>
      <c r="G52" s="7">
        <v>1.57</v>
      </c>
      <c r="H52" s="7">
        <v>190012479.5</v>
      </c>
      <c r="I52" s="7">
        <v>9.1324576948456002</v>
      </c>
      <c r="J52" s="8">
        <v>-4.2825179633078558E-3</v>
      </c>
      <c r="K52" s="8">
        <v>3.6069182312533163E-7</v>
      </c>
    </row>
    <row r="53" spans="2:11">
      <c r="B53" s="6" t="s">
        <v>2947</v>
      </c>
      <c r="C53" s="17">
        <v>401859567</v>
      </c>
      <c r="D53" s="6" t="s">
        <v>119</v>
      </c>
      <c r="E53" s="6" t="s">
        <v>119</v>
      </c>
      <c r="F53" s="6" t="s">
        <v>46</v>
      </c>
      <c r="G53" s="7">
        <v>1574.5</v>
      </c>
      <c r="H53" s="7">
        <v>374.87</v>
      </c>
      <c r="I53" s="7">
        <v>23.506021857375</v>
      </c>
      <c r="J53" s="8">
        <v>-1.1022767825897653E-2</v>
      </c>
      <c r="K53" s="8">
        <v>9.2838424895696439E-7</v>
      </c>
    </row>
    <row r="55" spans="2:11">
      <c r="B55" s="6" t="s">
        <v>177</v>
      </c>
      <c r="C55" s="17"/>
      <c r="D55" s="6"/>
      <c r="E55" s="6"/>
      <c r="F55" s="6"/>
    </row>
    <row r="59" spans="2:11">
      <c r="B59" s="5" t="s">
        <v>83</v>
      </c>
    </row>
  </sheetData>
  <dataValidations count="1">
    <dataValidation allowBlank="1" showInputMessage="1" showErrorMessage="1" sqref="L30:XFD52 A30:E52 G30:I52 F30:F41 F43 F45:F52"/>
  </dataValidations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rightToLeft="1" zoomScale="75" zoomScaleNormal="75" workbookViewId="0">
      <pane xSplit="3" ySplit="24" topLeftCell="J25" activePane="bottomRight" state="frozen"/>
      <selection sqref="A1:XFD1048576"/>
      <selection pane="topRight" sqref="A1:XFD1048576"/>
      <selection pane="bottomLeft" sqref="A1:XFD1048576"/>
      <selection pane="bottomRight" activeCell="K37" sqref="K37"/>
    </sheetView>
  </sheetViews>
  <sheetFormatPr defaultColWidth="9.140625" defaultRowHeight="12.75"/>
  <cols>
    <col min="2" max="2" width="62.7109375" customWidth="1"/>
    <col min="3" max="3" width="15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2.7109375" customWidth="1"/>
    <col min="13" max="13" width="11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2267</v>
      </c>
    </row>
    <row r="2" spans="2:17" ht="15.75">
      <c r="B2" s="1" t="s">
        <v>2244</v>
      </c>
    </row>
    <row r="3" spans="2:17" ht="15.75">
      <c r="B3" s="1" t="s">
        <v>1</v>
      </c>
    </row>
    <row r="4" spans="2:17" ht="15.75">
      <c r="B4" s="1" t="s">
        <v>2</v>
      </c>
    </row>
    <row r="6" spans="2:17" ht="15.75">
      <c r="B6" s="2" t="s">
        <v>178</v>
      </c>
    </row>
    <row r="7" spans="2:17" ht="15.75">
      <c r="B7" s="2" t="s">
        <v>1726</v>
      </c>
    </row>
    <row r="8" spans="2:17">
      <c r="B8" s="3" t="s">
        <v>85</v>
      </c>
      <c r="C8" s="3" t="s">
        <v>86</v>
      </c>
      <c r="D8" s="3" t="s">
        <v>1727</v>
      </c>
      <c r="E8" s="3" t="s">
        <v>88</v>
      </c>
      <c r="F8" s="3" t="s">
        <v>89</v>
      </c>
      <c r="G8" s="3" t="s">
        <v>181</v>
      </c>
      <c r="H8" s="3" t="s">
        <v>182</v>
      </c>
      <c r="I8" s="3" t="s">
        <v>90</v>
      </c>
      <c r="J8" s="3" t="s">
        <v>91</v>
      </c>
      <c r="K8" s="3" t="s">
        <v>92</v>
      </c>
      <c r="L8" s="3" t="s">
        <v>183</v>
      </c>
      <c r="M8" s="3" t="s">
        <v>41</v>
      </c>
      <c r="N8" s="3" t="s">
        <v>93</v>
      </c>
      <c r="O8" s="3" t="s">
        <v>184</v>
      </c>
      <c r="P8" s="3" t="s">
        <v>185</v>
      </c>
      <c r="Q8" s="3" t="s">
        <v>95</v>
      </c>
    </row>
    <row r="9" spans="2:17" ht="13.5" thickBot="1">
      <c r="B9" s="4"/>
      <c r="C9" s="4"/>
      <c r="D9" s="4"/>
      <c r="E9" s="4"/>
      <c r="F9" s="4"/>
      <c r="G9" s="4" t="s">
        <v>186</v>
      </c>
      <c r="H9" s="4" t="s">
        <v>187</v>
      </c>
      <c r="I9" s="4"/>
      <c r="J9" s="4" t="s">
        <v>96</v>
      </c>
      <c r="K9" s="4" t="s">
        <v>96</v>
      </c>
      <c r="L9" s="4" t="s">
        <v>2283</v>
      </c>
      <c r="M9" s="4" t="s">
        <v>189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1728</v>
      </c>
      <c r="C11" s="12"/>
      <c r="D11" s="3"/>
      <c r="E11" s="3"/>
      <c r="F11" s="3"/>
      <c r="G11" s="3"/>
      <c r="I11" s="3"/>
      <c r="L11" s="9">
        <v>18166.560000000001</v>
      </c>
      <c r="N11" s="9">
        <v>16726.04</v>
      </c>
      <c r="P11" s="10">
        <v>1</v>
      </c>
      <c r="Q11" s="10">
        <v>6.9999999999999999E-4</v>
      </c>
    </row>
    <row r="12" spans="2:17">
      <c r="B12" s="3" t="s">
        <v>1729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1730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1731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1732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1733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1734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1735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1736</v>
      </c>
      <c r="C19" s="12"/>
      <c r="D19" s="3"/>
      <c r="E19" s="3"/>
      <c r="F19" s="3"/>
      <c r="G19" s="3"/>
      <c r="I19" s="3"/>
      <c r="L19" s="9">
        <v>18166.560000000001</v>
      </c>
      <c r="N19" s="9">
        <v>16726.04</v>
      </c>
      <c r="P19" s="10">
        <v>1</v>
      </c>
      <c r="Q19" s="10">
        <v>6.9999999999999999E-4</v>
      </c>
    </row>
    <row r="20" spans="2:17">
      <c r="B20" s="13" t="s">
        <v>1730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1731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1732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1733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1734</v>
      </c>
      <c r="C24" s="14"/>
      <c r="D24" s="13"/>
      <c r="E24" s="13"/>
      <c r="F24" s="13"/>
      <c r="G24" s="13"/>
      <c r="I24" s="13"/>
      <c r="L24" s="15">
        <v>18166.560000000001</v>
      </c>
      <c r="N24" s="15">
        <v>16726.04</v>
      </c>
      <c r="P24" s="16">
        <v>1</v>
      </c>
      <c r="Q24" s="16">
        <v>6.9999999999999999E-4</v>
      </c>
    </row>
    <row r="25" spans="2:17">
      <c r="B25" s="6" t="s">
        <v>1737</v>
      </c>
      <c r="C25" s="17" t="s">
        <v>1738</v>
      </c>
      <c r="D25" s="6" t="s">
        <v>119</v>
      </c>
      <c r="E25" s="6"/>
      <c r="F25" s="6"/>
      <c r="G25" s="6"/>
      <c r="I25" s="6" t="s">
        <v>104</v>
      </c>
      <c r="L25" s="7">
        <v>18166.560000000001</v>
      </c>
      <c r="M25" s="7">
        <v>92070.48</v>
      </c>
      <c r="N25" s="7">
        <v>16726.04</v>
      </c>
      <c r="P25" s="8">
        <v>1</v>
      </c>
      <c r="Q25" s="8">
        <v>6.606048517117406E-4</v>
      </c>
    </row>
    <row r="26" spans="2:17">
      <c r="B26" s="13" t="s">
        <v>1735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9" spans="2:17">
      <c r="B29" s="6" t="s">
        <v>177</v>
      </c>
      <c r="C29" s="17"/>
      <c r="D29" s="6"/>
      <c r="E29" s="6"/>
      <c r="F29" s="6"/>
      <c r="G29" s="6"/>
      <c r="I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2"/>
  <sheetViews>
    <sheetView rightToLeft="1" topLeftCell="B1" zoomScale="75" zoomScaleNormal="75" workbookViewId="0">
      <selection activeCell="J34" sqref="J34"/>
    </sheetView>
  </sheetViews>
  <sheetFormatPr defaultColWidth="9.140625" defaultRowHeight="12.75"/>
  <cols>
    <col min="2" max="2" width="49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7.7109375" customWidth="1"/>
    <col min="12" max="12" width="9.7109375" customWidth="1"/>
    <col min="13" max="13" width="13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2267</v>
      </c>
    </row>
    <row r="2" spans="2:16" ht="15.75">
      <c r="B2" s="1" t="s">
        <v>2244</v>
      </c>
    </row>
    <row r="3" spans="2:16" ht="15.75">
      <c r="B3" s="1" t="s">
        <v>1</v>
      </c>
    </row>
    <row r="4" spans="2:16" ht="15.75">
      <c r="B4" s="1" t="s">
        <v>2</v>
      </c>
    </row>
    <row r="6" spans="2:16" ht="15.75">
      <c r="B6" s="2" t="s">
        <v>1741</v>
      </c>
    </row>
    <row r="7" spans="2:16" ht="15.75">
      <c r="B7" s="2" t="s">
        <v>179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181</v>
      </c>
      <c r="G8" s="3" t="s">
        <v>182</v>
      </c>
      <c r="H8" s="3" t="s">
        <v>90</v>
      </c>
      <c r="I8" s="3" t="s">
        <v>91</v>
      </c>
      <c r="J8" s="3" t="s">
        <v>92</v>
      </c>
      <c r="K8" s="3" t="s">
        <v>183</v>
      </c>
      <c r="L8" s="3" t="s">
        <v>41</v>
      </c>
      <c r="M8" s="3" t="s">
        <v>1742</v>
      </c>
      <c r="N8" s="3" t="s">
        <v>184</v>
      </c>
      <c r="O8" s="3" t="s">
        <v>185</v>
      </c>
      <c r="P8" s="3" t="s">
        <v>95</v>
      </c>
    </row>
    <row r="9" spans="2:16" ht="13.5" thickBot="1">
      <c r="B9" s="4"/>
      <c r="C9" s="4"/>
      <c r="D9" s="4"/>
      <c r="E9" s="4"/>
      <c r="F9" s="4" t="s">
        <v>186</v>
      </c>
      <c r="G9" s="4" t="s">
        <v>187</v>
      </c>
      <c r="H9" s="4"/>
      <c r="I9" s="4" t="s">
        <v>96</v>
      </c>
      <c r="J9" s="4" t="s">
        <v>96</v>
      </c>
      <c r="K9" s="4" t="s">
        <v>2283</v>
      </c>
      <c r="L9" s="4" t="s">
        <v>189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190</v>
      </c>
      <c r="C11" s="12"/>
      <c r="D11" s="3"/>
      <c r="E11" s="3"/>
      <c r="F11" s="3"/>
      <c r="G11" s="12">
        <v>2.5099999999999998</v>
      </c>
      <c r="H11" s="3"/>
      <c r="J11" s="10">
        <v>9.9299999999999999E-2</v>
      </c>
      <c r="K11" s="9">
        <v>587626506.49000001</v>
      </c>
      <c r="M11" s="9">
        <v>738316.37</v>
      </c>
      <c r="O11" s="10">
        <v>1</v>
      </c>
      <c r="P11" s="10">
        <v>2.9157055727102438E-2</v>
      </c>
    </row>
    <row r="12" spans="2:16">
      <c r="B12" s="3" t="s">
        <v>1743</v>
      </c>
      <c r="C12" s="12"/>
      <c r="D12" s="3"/>
      <c r="E12" s="3"/>
      <c r="F12" s="3"/>
      <c r="G12" s="12">
        <v>2.5099999999999998</v>
      </c>
      <c r="H12" s="3"/>
      <c r="J12" s="10">
        <v>9.9299999999999999E-2</v>
      </c>
      <c r="K12" s="9">
        <v>587626506.49000001</v>
      </c>
      <c r="M12" s="9">
        <v>738316.37</v>
      </c>
      <c r="O12" s="10">
        <v>1</v>
      </c>
      <c r="P12" s="10">
        <v>2.9157055727102438E-2</v>
      </c>
    </row>
    <row r="13" spans="2:16">
      <c r="B13" s="13" t="s">
        <v>1744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1745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1746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1747</v>
      </c>
      <c r="C16" s="14"/>
      <c r="D16" s="13"/>
      <c r="E16" s="13"/>
      <c r="F16" s="13"/>
      <c r="G16" s="14">
        <v>2.5099999999999998</v>
      </c>
      <c r="H16" s="13"/>
      <c r="J16" s="16">
        <v>9.9299999999999999E-2</v>
      </c>
      <c r="K16" s="15">
        <v>587626506.49000001</v>
      </c>
      <c r="M16" s="15">
        <v>738316.37</v>
      </c>
      <c r="O16" s="16">
        <v>1.0000000135443292</v>
      </c>
      <c r="P16" s="16">
        <v>2.9157055727102438E-2</v>
      </c>
    </row>
    <row r="17" spans="2:16">
      <c r="B17" s="6" t="s">
        <v>1748</v>
      </c>
      <c r="C17" s="17">
        <v>999000094</v>
      </c>
      <c r="D17" s="6"/>
      <c r="E17" s="6"/>
      <c r="F17" s="6" t="s">
        <v>1749</v>
      </c>
      <c r="G17" s="17">
        <v>2.5099999999999998</v>
      </c>
      <c r="H17" s="6" t="s">
        <v>104</v>
      </c>
      <c r="I17" s="18">
        <v>4.9000000000000002E-2</v>
      </c>
      <c r="J17" s="8">
        <v>0.111</v>
      </c>
      <c r="K17" s="7">
        <v>405569423.38999999</v>
      </c>
      <c r="L17" s="7">
        <v>124.46</v>
      </c>
      <c r="M17" s="7">
        <v>504777</v>
      </c>
      <c r="O17" s="8">
        <v>0.68368658817628547</v>
      </c>
      <c r="P17" s="8">
        <v>1.9934287681331937E-2</v>
      </c>
    </row>
    <row r="18" spans="2:16">
      <c r="B18" s="6" t="s">
        <v>1750</v>
      </c>
      <c r="C18" s="17">
        <v>999000144</v>
      </c>
      <c r="D18" s="6"/>
      <c r="E18" s="6"/>
      <c r="F18" s="6" t="s">
        <v>1749</v>
      </c>
      <c r="G18" s="17">
        <v>2.5099999999999998</v>
      </c>
      <c r="H18" s="6" t="s">
        <v>104</v>
      </c>
      <c r="I18" s="18">
        <v>5.8999999999999997E-2</v>
      </c>
      <c r="J18" s="8">
        <v>6.4799999999999996E-2</v>
      </c>
      <c r="K18" s="7">
        <v>29879882.559999999</v>
      </c>
      <c r="L18" s="7">
        <v>137.80000000000001</v>
      </c>
      <c r="M18" s="7">
        <v>41173.129999999997</v>
      </c>
      <c r="O18" s="8">
        <v>5.5766242864153208E-2</v>
      </c>
      <c r="P18" s="8">
        <v>1.625979428858443E-3</v>
      </c>
    </row>
    <row r="19" spans="2:16">
      <c r="B19" s="6" t="s">
        <v>1751</v>
      </c>
      <c r="C19" s="17">
        <v>999000235</v>
      </c>
      <c r="D19" s="6"/>
      <c r="E19" s="6"/>
      <c r="F19" s="6" t="s">
        <v>1749</v>
      </c>
      <c r="G19" s="17">
        <v>2.5099999999999998</v>
      </c>
      <c r="H19" s="6" t="s">
        <v>104</v>
      </c>
      <c r="I19" s="18">
        <v>4.9000000000000002E-2</v>
      </c>
      <c r="J19" s="8">
        <v>7.5800000000000006E-2</v>
      </c>
      <c r="K19" s="7">
        <v>151696074.97999999</v>
      </c>
      <c r="L19" s="7">
        <v>126.41</v>
      </c>
      <c r="M19" s="7">
        <v>191752.37</v>
      </c>
      <c r="O19" s="8">
        <v>0.25971572322038583</v>
      </c>
      <c r="P19" s="8">
        <v>7.5725457125764509E-3</v>
      </c>
    </row>
    <row r="20" spans="2:16">
      <c r="B20" s="6" t="s">
        <v>1752</v>
      </c>
      <c r="C20" s="17">
        <v>999000128</v>
      </c>
      <c r="D20" s="6"/>
      <c r="E20" s="6"/>
      <c r="F20" s="6" t="s">
        <v>1749</v>
      </c>
      <c r="G20" s="17">
        <v>2.5099999999999998</v>
      </c>
      <c r="H20" s="6" t="s">
        <v>104</v>
      </c>
      <c r="I20" s="18">
        <v>5.3999999999999999E-2</v>
      </c>
      <c r="J20" s="8">
        <v>0.14990000000000001</v>
      </c>
      <c r="K20" s="7">
        <v>425775.21</v>
      </c>
      <c r="L20" s="7">
        <v>118.33</v>
      </c>
      <c r="M20" s="7">
        <v>503.82</v>
      </c>
      <c r="O20" s="8">
        <v>6.8239039586783098E-4</v>
      </c>
      <c r="P20" s="8">
        <v>1.9896494530473172E-5</v>
      </c>
    </row>
    <row r="21" spans="2:16">
      <c r="B21" s="6" t="s">
        <v>1753</v>
      </c>
      <c r="C21" s="17">
        <v>999000102</v>
      </c>
      <c r="D21" s="6"/>
      <c r="E21" s="6"/>
      <c r="F21" s="6" t="s">
        <v>1749</v>
      </c>
      <c r="G21" s="17">
        <v>1.94</v>
      </c>
      <c r="H21" s="6" t="s">
        <v>104</v>
      </c>
      <c r="I21" s="18">
        <v>4.3999999999999997E-2</v>
      </c>
      <c r="J21" s="8">
        <v>-9.64E-2</v>
      </c>
      <c r="K21" s="7">
        <v>55350.35</v>
      </c>
      <c r="L21" s="7">
        <v>198.83</v>
      </c>
      <c r="M21" s="7">
        <v>110.06</v>
      </c>
      <c r="O21" s="8">
        <v>1.4906888763688121E-4</v>
      </c>
      <c r="P21" s="8">
        <v>4.3464098051365115E-6</v>
      </c>
    </row>
    <row r="22" spans="2:16">
      <c r="B22" s="13" t="s">
        <v>1754</v>
      </c>
      <c r="C22" s="14"/>
      <c r="D22" s="13"/>
      <c r="E22" s="13"/>
      <c r="F22" s="13"/>
      <c r="H22" s="13"/>
      <c r="K22" s="15">
        <v>0</v>
      </c>
      <c r="M22" s="15">
        <v>0</v>
      </c>
      <c r="O22" s="16">
        <v>0</v>
      </c>
      <c r="P22" s="16">
        <v>0</v>
      </c>
    </row>
    <row r="23" spans="2:16">
      <c r="B23" s="3" t="s">
        <v>1755</v>
      </c>
      <c r="C23" s="12"/>
      <c r="D23" s="3"/>
      <c r="E23" s="3"/>
      <c r="F23" s="3"/>
      <c r="H23" s="3"/>
      <c r="K23" s="9">
        <v>0</v>
      </c>
      <c r="M23" s="9">
        <v>0</v>
      </c>
      <c r="O23" s="10">
        <v>0</v>
      </c>
      <c r="P23" s="10">
        <v>0</v>
      </c>
    </row>
    <row r="24" spans="2:16">
      <c r="B24" s="13" t="s">
        <v>236</v>
      </c>
      <c r="C24" s="14"/>
      <c r="D24" s="13"/>
      <c r="E24" s="13"/>
      <c r="F24" s="13"/>
      <c r="H24" s="13"/>
      <c r="K24" s="15">
        <v>0</v>
      </c>
      <c r="M24" s="15">
        <v>0</v>
      </c>
      <c r="O24" s="16">
        <v>0</v>
      </c>
      <c r="P24" s="16">
        <v>0</v>
      </c>
    </row>
    <row r="25" spans="2:16">
      <c r="B25" s="13" t="s">
        <v>1756</v>
      </c>
      <c r="C25" s="14"/>
      <c r="D25" s="13"/>
      <c r="E25" s="13"/>
      <c r="F25" s="13"/>
      <c r="H25" s="13"/>
      <c r="K25" s="15">
        <v>0</v>
      </c>
      <c r="M25" s="15">
        <v>0</v>
      </c>
      <c r="O25" s="16">
        <v>0</v>
      </c>
      <c r="P25" s="16">
        <v>0</v>
      </c>
    </row>
    <row r="28" spans="2:16">
      <c r="B28" s="6" t="s">
        <v>177</v>
      </c>
      <c r="C28" s="17"/>
      <c r="D28" s="6"/>
      <c r="E28" s="6"/>
      <c r="F28" s="6"/>
      <c r="H28" s="6"/>
    </row>
    <row r="32" spans="2:16">
      <c r="B32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0"/>
  <sheetViews>
    <sheetView rightToLeft="1" zoomScale="75" zoomScaleNormal="75" workbookViewId="0">
      <selection activeCell="I37" sqref="I37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5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7.7109375" customWidth="1"/>
    <col min="15" max="15" width="9.7109375" customWidth="1"/>
    <col min="16" max="16" width="13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2267</v>
      </c>
    </row>
    <row r="2" spans="2:19" ht="15.75">
      <c r="B2" s="1" t="s">
        <v>2244</v>
      </c>
    </row>
    <row r="3" spans="2:19" ht="15.75">
      <c r="B3" s="1" t="s">
        <v>1</v>
      </c>
    </row>
    <row r="4" spans="2:19" ht="15.75">
      <c r="B4" s="1" t="s">
        <v>2</v>
      </c>
    </row>
    <row r="6" spans="2:19" ht="15.75">
      <c r="B6" s="2" t="s">
        <v>1741</v>
      </c>
    </row>
    <row r="7" spans="2:19" ht="15.75">
      <c r="B7" s="2" t="s">
        <v>251</v>
      </c>
    </row>
    <row r="8" spans="2:19">
      <c r="B8" s="3" t="s">
        <v>85</v>
      </c>
      <c r="C8" s="3" t="s">
        <v>86</v>
      </c>
      <c r="D8" s="3" t="s">
        <v>252</v>
      </c>
      <c r="E8" s="3" t="s">
        <v>87</v>
      </c>
      <c r="F8" s="3" t="s">
        <v>253</v>
      </c>
      <c r="G8" s="3" t="s">
        <v>88</v>
      </c>
      <c r="H8" s="3" t="s">
        <v>89</v>
      </c>
      <c r="I8" s="3" t="s">
        <v>181</v>
      </c>
      <c r="J8" s="3" t="s">
        <v>182</v>
      </c>
      <c r="K8" s="3" t="s">
        <v>90</v>
      </c>
      <c r="L8" s="3" t="s">
        <v>91</v>
      </c>
      <c r="M8" s="3" t="s">
        <v>92</v>
      </c>
      <c r="N8" s="3" t="s">
        <v>183</v>
      </c>
      <c r="O8" s="3" t="s">
        <v>41</v>
      </c>
      <c r="P8" s="3" t="s">
        <v>1742</v>
      </c>
      <c r="Q8" s="3" t="s">
        <v>184</v>
      </c>
      <c r="R8" s="3" t="s">
        <v>185</v>
      </c>
      <c r="S8" s="3" t="s">
        <v>95</v>
      </c>
    </row>
    <row r="9" spans="2:19" ht="13.5" thickBot="1">
      <c r="B9" s="4"/>
      <c r="C9" s="4"/>
      <c r="D9" s="4"/>
      <c r="E9" s="4"/>
      <c r="F9" s="4"/>
      <c r="G9" s="4"/>
      <c r="H9" s="4"/>
      <c r="I9" s="4" t="s">
        <v>186</v>
      </c>
      <c r="J9" s="4" t="s">
        <v>187</v>
      </c>
      <c r="K9" s="4"/>
      <c r="L9" s="4" t="s">
        <v>96</v>
      </c>
      <c r="M9" s="4" t="s">
        <v>96</v>
      </c>
      <c r="N9" s="4" t="s">
        <v>2283</v>
      </c>
      <c r="O9" s="4" t="s">
        <v>189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1757</v>
      </c>
      <c r="C11" s="12"/>
      <c r="D11" s="3"/>
      <c r="E11" s="3"/>
      <c r="F11" s="3"/>
      <c r="G11" s="3"/>
      <c r="H11" s="3"/>
      <c r="I11" s="3"/>
      <c r="J11" s="12">
        <v>2.84</v>
      </c>
      <c r="K11" s="3"/>
      <c r="M11" s="10">
        <v>1.29E-2</v>
      </c>
      <c r="N11" s="9">
        <v>121408006.45999999</v>
      </c>
      <c r="P11" s="9">
        <v>122514.431328476</v>
      </c>
      <c r="R11" s="10">
        <v>1</v>
      </c>
      <c r="S11" s="10">
        <v>4.8387799945651278E-3</v>
      </c>
    </row>
    <row r="12" spans="2:19">
      <c r="B12" s="3" t="s">
        <v>1758</v>
      </c>
      <c r="C12" s="12"/>
      <c r="D12" s="3"/>
      <c r="E12" s="3"/>
      <c r="F12" s="3"/>
      <c r="G12" s="3"/>
      <c r="H12" s="3"/>
      <c r="I12" s="3"/>
      <c r="J12" s="12">
        <v>2.84</v>
      </c>
      <c r="K12" s="3"/>
      <c r="M12" s="10">
        <v>1.29E-2</v>
      </c>
      <c r="N12" s="9">
        <v>121408006.45999999</v>
      </c>
      <c r="P12" s="9">
        <v>122514.431328476</v>
      </c>
      <c r="R12" s="10">
        <v>1</v>
      </c>
      <c r="S12" s="10">
        <v>4.8387799945651278E-3</v>
      </c>
    </row>
    <row r="13" spans="2:19">
      <c r="B13" s="13" t="s">
        <v>1759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1760</v>
      </c>
      <c r="C14" s="14"/>
      <c r="D14" s="13"/>
      <c r="E14" s="13"/>
      <c r="F14" s="13"/>
      <c r="G14" s="13"/>
      <c r="H14" s="13"/>
      <c r="I14" s="13"/>
      <c r="J14" s="14">
        <v>2.84</v>
      </c>
      <c r="K14" s="13"/>
      <c r="M14" s="16">
        <v>1.29E-2</v>
      </c>
      <c r="N14" s="15">
        <v>121408006.45999999</v>
      </c>
      <c r="P14" s="15">
        <v>122514.431328476</v>
      </c>
      <c r="R14" s="16">
        <v>1</v>
      </c>
      <c r="S14" s="16">
        <v>4.8387799945651278E-3</v>
      </c>
    </row>
    <row r="15" spans="2:19">
      <c r="B15" s="6" t="s">
        <v>1761</v>
      </c>
      <c r="C15" s="17">
        <v>99103459</v>
      </c>
      <c r="D15" s="6"/>
      <c r="E15" s="45">
        <v>510960719</v>
      </c>
      <c r="F15" s="6" t="s">
        <v>291</v>
      </c>
      <c r="G15" s="6" t="s">
        <v>284</v>
      </c>
      <c r="H15" s="6" t="s">
        <v>103</v>
      </c>
      <c r="I15" s="6" t="s">
        <v>1762</v>
      </c>
      <c r="J15" s="17">
        <v>2.66</v>
      </c>
      <c r="K15" s="6" t="s">
        <v>104</v>
      </c>
      <c r="L15" s="18">
        <v>4.0000000000000001E-3</v>
      </c>
      <c r="M15" s="8">
        <v>1.7899999999999999E-2</v>
      </c>
      <c r="N15" s="7">
        <v>50000000</v>
      </c>
      <c r="O15" s="7">
        <v>101.56</v>
      </c>
      <c r="P15" s="7">
        <v>50780</v>
      </c>
      <c r="R15" s="8">
        <v>0.41448178348763404</v>
      </c>
      <c r="S15" s="8">
        <v>2.0055861620516383E-3</v>
      </c>
    </row>
    <row r="16" spans="2:19">
      <c r="B16" s="6" t="s">
        <v>1763</v>
      </c>
      <c r="C16" s="17">
        <v>99103525</v>
      </c>
      <c r="D16" s="6"/>
      <c r="E16" s="45">
        <v>513623314</v>
      </c>
      <c r="F16" s="6" t="s">
        <v>291</v>
      </c>
      <c r="G16" s="6" t="s">
        <v>376</v>
      </c>
      <c r="H16" s="6" t="s">
        <v>103</v>
      </c>
      <c r="I16" s="6" t="s">
        <v>1764</v>
      </c>
      <c r="J16" s="17">
        <v>3.01</v>
      </c>
      <c r="K16" s="6" t="s">
        <v>104</v>
      </c>
      <c r="L16" s="18">
        <v>8.0000000000000002E-3</v>
      </c>
      <c r="M16" s="8">
        <v>1.0500000000000001E-2</v>
      </c>
      <c r="N16" s="7">
        <v>35000000</v>
      </c>
      <c r="O16" s="7">
        <v>100.77</v>
      </c>
      <c r="P16" s="7">
        <v>35269.5</v>
      </c>
      <c r="R16" s="8">
        <v>0.28788037145957285</v>
      </c>
      <c r="S16" s="8">
        <v>1.3929897822465588E-3</v>
      </c>
    </row>
    <row r="17" spans="2:19">
      <c r="B17" s="6" t="s">
        <v>2948</v>
      </c>
      <c r="C17" s="17">
        <v>1132810</v>
      </c>
      <c r="D17" s="6" t="s">
        <v>119</v>
      </c>
      <c r="E17" s="45" t="s">
        <v>2745</v>
      </c>
      <c r="F17" s="6" t="s">
        <v>291</v>
      </c>
      <c r="G17" s="6" t="s">
        <v>449</v>
      </c>
      <c r="H17" s="6" t="s">
        <v>103</v>
      </c>
      <c r="I17" s="6" t="s">
        <v>2949</v>
      </c>
      <c r="J17" s="17">
        <v>0.01</v>
      </c>
      <c r="K17" s="6" t="s">
        <v>104</v>
      </c>
      <c r="L17" s="18">
        <v>4.0000000000000001E-3</v>
      </c>
      <c r="M17" s="8">
        <v>-8.0000000000000004E-4</v>
      </c>
      <c r="N17" s="7">
        <v>1408006.46</v>
      </c>
      <c r="O17" s="7">
        <v>101.06</v>
      </c>
      <c r="P17" s="7">
        <v>1422.9313284760001</v>
      </c>
      <c r="Q17">
        <v>0</v>
      </c>
      <c r="R17" s="8">
        <v>1.1614397692145745E-2</v>
      </c>
      <c r="S17" s="8">
        <v>5.6199515201678223E-5</v>
      </c>
    </row>
    <row r="18" spans="2:19">
      <c r="B18" s="6" t="s">
        <v>1765</v>
      </c>
      <c r="C18" s="17">
        <v>99103483</v>
      </c>
      <c r="D18" s="6"/>
      <c r="E18" s="45">
        <v>520026683</v>
      </c>
      <c r="F18" s="6" t="s">
        <v>291</v>
      </c>
      <c r="G18" s="6" t="s">
        <v>449</v>
      </c>
      <c r="H18" s="6" t="s">
        <v>103</v>
      </c>
      <c r="I18" s="6" t="s">
        <v>1766</v>
      </c>
      <c r="J18" s="17">
        <v>2.92</v>
      </c>
      <c r="K18" s="6" t="s">
        <v>104</v>
      </c>
      <c r="L18" s="18">
        <v>4.8999999999999998E-3</v>
      </c>
      <c r="M18" s="8">
        <v>8.0999999999999996E-3</v>
      </c>
      <c r="N18" s="7">
        <v>35000000</v>
      </c>
      <c r="O18" s="7">
        <v>100.12</v>
      </c>
      <c r="P18" s="7">
        <v>35042</v>
      </c>
      <c r="R18" s="8">
        <v>0.28602344736064733</v>
      </c>
      <c r="S18" s="8">
        <v>1.3840045350652524E-3</v>
      </c>
    </row>
    <row r="19" spans="2:19">
      <c r="B19" s="13" t="s">
        <v>258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0" spans="2:19">
      <c r="B20" s="13" t="s">
        <v>1767</v>
      </c>
      <c r="C20" s="14"/>
      <c r="D20" s="13"/>
      <c r="E20" s="13"/>
      <c r="F20" s="13"/>
      <c r="G20" s="13"/>
      <c r="H20" s="13"/>
      <c r="I20" s="13"/>
      <c r="K20" s="13"/>
      <c r="N20" s="15">
        <v>0</v>
      </c>
      <c r="P20" s="15">
        <v>0</v>
      </c>
      <c r="R20" s="16">
        <v>0</v>
      </c>
      <c r="S20" s="16">
        <v>0</v>
      </c>
    </row>
    <row r="21" spans="2:19">
      <c r="B21" s="3" t="s">
        <v>1768</v>
      </c>
      <c r="C21" s="12"/>
      <c r="D21" s="3"/>
      <c r="E21" s="3"/>
      <c r="F21" s="3"/>
      <c r="G21" s="3"/>
      <c r="H21" s="3"/>
      <c r="I21" s="3"/>
      <c r="K21" s="3"/>
      <c r="N21" s="9">
        <v>0</v>
      </c>
      <c r="P21" s="9">
        <v>0</v>
      </c>
      <c r="R21" s="10">
        <v>0</v>
      </c>
      <c r="S21" s="10">
        <v>0</v>
      </c>
    </row>
    <row r="22" spans="2:19">
      <c r="B22" s="13" t="s">
        <v>1769</v>
      </c>
      <c r="C22" s="14"/>
      <c r="D22" s="13"/>
      <c r="E22" s="13"/>
      <c r="F22" s="13"/>
      <c r="G22" s="13"/>
      <c r="H22" s="13"/>
      <c r="I22" s="13"/>
      <c r="K22" s="13"/>
      <c r="N22" s="15">
        <v>0</v>
      </c>
      <c r="P22" s="15">
        <v>0</v>
      </c>
      <c r="R22" s="16">
        <v>0</v>
      </c>
      <c r="S22" s="16">
        <v>0</v>
      </c>
    </row>
    <row r="23" spans="2:19">
      <c r="B23" s="13" t="s">
        <v>1770</v>
      </c>
      <c r="C23" s="14"/>
      <c r="D23" s="13"/>
      <c r="E23" s="13"/>
      <c r="F23" s="13"/>
      <c r="G23" s="13"/>
      <c r="H23" s="13"/>
      <c r="I23" s="13"/>
      <c r="K23" s="13"/>
      <c r="N23" s="15">
        <v>0</v>
      </c>
      <c r="P23" s="15">
        <v>0</v>
      </c>
      <c r="R23" s="16">
        <v>0</v>
      </c>
      <c r="S23" s="16">
        <v>0</v>
      </c>
    </row>
    <row r="26" spans="2:19">
      <c r="B26" s="6" t="s">
        <v>177</v>
      </c>
      <c r="C26" s="17"/>
      <c r="D26" s="6"/>
      <c r="E26" s="6"/>
      <c r="F26" s="6"/>
      <c r="G26" s="6"/>
      <c r="H26" s="6"/>
      <c r="I26" s="6"/>
      <c r="K26" s="6"/>
    </row>
    <row r="30" spans="2:19">
      <c r="B30" s="5" t="s">
        <v>83</v>
      </c>
    </row>
  </sheetData>
  <dataValidations count="1">
    <dataValidation allowBlank="1" showInputMessage="1" showErrorMessage="1" sqref="A17:Q17 S17:XFD17"/>
  </dataValidations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85"/>
  <sheetViews>
    <sheetView rightToLeft="1" zoomScale="75" zoomScaleNormal="75" workbookViewId="0">
      <selection activeCell="T1" sqref="T1:U1048576"/>
    </sheetView>
  </sheetViews>
  <sheetFormatPr defaultColWidth="9.140625" defaultRowHeight="12.75"/>
  <cols>
    <col min="1" max="1" width="9.140625" style="43"/>
    <col min="2" max="2" width="40.7109375" style="43" customWidth="1"/>
    <col min="3" max="3" width="12.7109375" style="43" customWidth="1"/>
    <col min="4" max="4" width="11.7109375" style="43" customWidth="1"/>
    <col min="5" max="5" width="13.7109375" style="43" customWidth="1"/>
    <col min="6" max="6" width="22.7109375" style="43" customWidth="1"/>
    <col min="7" max="7" width="8.7109375" style="43" customWidth="1"/>
    <col min="8" max="8" width="10.7109375" style="43" customWidth="1"/>
    <col min="9" max="9" width="14.7109375" style="43" customWidth="1"/>
    <col min="10" max="10" width="8.7109375" style="43" customWidth="1"/>
    <col min="11" max="11" width="15.7109375" style="43" customWidth="1"/>
    <col min="12" max="12" width="14.7109375" style="43" customWidth="1"/>
    <col min="13" max="13" width="16.7109375" style="43" customWidth="1"/>
    <col min="14" max="14" width="17.7109375" style="43" customWidth="1"/>
    <col min="15" max="15" width="9.7109375" style="43" customWidth="1"/>
    <col min="16" max="16" width="13.7109375" style="43" customWidth="1"/>
    <col min="17" max="19" width="15.7109375" style="43" customWidth="1"/>
    <col min="20" max="20" width="14.5703125" style="88" bestFit="1" customWidth="1"/>
    <col min="21" max="21" width="13.85546875" style="43" bestFit="1" customWidth="1"/>
    <col min="22" max="22" width="12.7109375" style="43" bestFit="1" customWidth="1"/>
    <col min="23" max="23" width="17.42578125" style="43" bestFit="1" customWidth="1"/>
    <col min="24" max="16384" width="9.140625" style="43"/>
  </cols>
  <sheetData>
    <row r="1" spans="2:23" ht="15.75">
      <c r="B1" s="62" t="s">
        <v>2267</v>
      </c>
      <c r="C1"/>
    </row>
    <row r="2" spans="2:23" ht="15.75">
      <c r="B2" s="62" t="s">
        <v>2244</v>
      </c>
      <c r="C2"/>
    </row>
    <row r="3" spans="2:23" ht="15.75">
      <c r="B3" s="62" t="s">
        <v>1</v>
      </c>
      <c r="C3"/>
    </row>
    <row r="4" spans="2:23" ht="15.75">
      <c r="B4" s="62" t="s">
        <v>2</v>
      </c>
      <c r="C4"/>
    </row>
    <row r="5" spans="2:23">
      <c r="C5"/>
      <c r="P5" s="87"/>
    </row>
    <row r="6" spans="2:23" ht="15.75">
      <c r="B6" s="63" t="s">
        <v>1741</v>
      </c>
      <c r="C6"/>
    </row>
    <row r="7" spans="2:23" ht="15.75">
      <c r="B7" s="63" t="s">
        <v>263</v>
      </c>
      <c r="C7"/>
    </row>
    <row r="8" spans="2:23">
      <c r="B8" s="64" t="s">
        <v>85</v>
      </c>
      <c r="C8" s="64" t="s">
        <v>86</v>
      </c>
      <c r="D8" s="64" t="s">
        <v>252</v>
      </c>
      <c r="E8" s="64" t="s">
        <v>87</v>
      </c>
      <c r="F8" s="64" t="s">
        <v>253</v>
      </c>
      <c r="G8" s="64" t="s">
        <v>88</v>
      </c>
      <c r="H8" s="64" t="s">
        <v>89</v>
      </c>
      <c r="I8" s="64" t="s">
        <v>181</v>
      </c>
      <c r="J8" s="64" t="s">
        <v>182</v>
      </c>
      <c r="K8" s="64" t="s">
        <v>90</v>
      </c>
      <c r="L8" s="64" t="s">
        <v>91</v>
      </c>
      <c r="M8" s="64" t="s">
        <v>92</v>
      </c>
      <c r="N8" s="64" t="s">
        <v>183</v>
      </c>
      <c r="O8" s="64" t="s">
        <v>41</v>
      </c>
      <c r="P8" s="64" t="s">
        <v>1742</v>
      </c>
      <c r="Q8" s="64" t="s">
        <v>184</v>
      </c>
      <c r="R8" s="64" t="s">
        <v>185</v>
      </c>
      <c r="S8" s="64" t="s">
        <v>95</v>
      </c>
    </row>
    <row r="9" spans="2:23" ht="13.5" thickBot="1">
      <c r="B9" s="65"/>
      <c r="C9" s="65"/>
      <c r="D9" s="65"/>
      <c r="E9" s="65"/>
      <c r="F9" s="65"/>
      <c r="G9" s="65"/>
      <c r="H9" s="65"/>
      <c r="I9" s="65" t="s">
        <v>186</v>
      </c>
      <c r="J9" s="65" t="s">
        <v>187</v>
      </c>
      <c r="K9" s="65"/>
      <c r="L9" s="65" t="s">
        <v>96</v>
      </c>
      <c r="M9" s="65" t="s">
        <v>96</v>
      </c>
      <c r="N9" s="65" t="s">
        <v>2283</v>
      </c>
      <c r="O9" s="65" t="s">
        <v>189</v>
      </c>
      <c r="P9" s="65" t="s">
        <v>97</v>
      </c>
      <c r="Q9" s="65" t="s">
        <v>96</v>
      </c>
      <c r="R9" s="65" t="s">
        <v>96</v>
      </c>
      <c r="S9" s="65" t="s">
        <v>96</v>
      </c>
    </row>
    <row r="11" spans="2:23">
      <c r="B11" s="64" t="s">
        <v>1771</v>
      </c>
      <c r="C11" s="66"/>
      <c r="D11" s="64"/>
      <c r="E11" s="64"/>
      <c r="F11" s="64"/>
      <c r="G11" s="64"/>
      <c r="H11" s="64"/>
      <c r="I11" s="64"/>
      <c r="J11" s="66">
        <v>4.17</v>
      </c>
      <c r="K11" s="64"/>
      <c r="M11" s="82">
        <v>2.0400000000000001E-2</v>
      </c>
      <c r="N11" s="67">
        <v>542146317.30332792</v>
      </c>
      <c r="P11" s="67">
        <v>637082.79302483029</v>
      </c>
      <c r="R11" s="82">
        <v>1</v>
      </c>
      <c r="S11" s="82">
        <v>2.4962303950480588E-2</v>
      </c>
      <c r="U11" s="105"/>
    </row>
    <row r="12" spans="2:23">
      <c r="B12" s="64" t="s">
        <v>1772</v>
      </c>
      <c r="C12" s="66"/>
      <c r="D12" s="64"/>
      <c r="E12" s="64"/>
      <c r="F12" s="64"/>
      <c r="G12" s="64"/>
      <c r="H12" s="64"/>
      <c r="I12" s="64"/>
      <c r="J12" s="66">
        <v>4.17</v>
      </c>
      <c r="K12" s="64"/>
      <c r="M12" s="82">
        <v>2.0400000000000001E-2</v>
      </c>
      <c r="N12" s="67">
        <v>541523895.87332797</v>
      </c>
      <c r="P12" s="67">
        <v>633398.24917817907</v>
      </c>
      <c r="R12" s="82">
        <v>0.99421653843583346</v>
      </c>
      <c r="S12" s="82">
        <v>2.4713496633097243E-2</v>
      </c>
      <c r="V12" s="87"/>
      <c r="W12" s="87"/>
    </row>
    <row r="13" spans="2:23">
      <c r="B13" s="69" t="s">
        <v>1773</v>
      </c>
      <c r="C13" s="70"/>
      <c r="D13" s="69"/>
      <c r="E13" s="69"/>
      <c r="F13" s="69"/>
      <c r="G13" s="69"/>
      <c r="H13" s="69"/>
      <c r="I13" s="69"/>
      <c r="J13" s="70">
        <v>4.03</v>
      </c>
      <c r="K13" s="69"/>
      <c r="M13" s="83">
        <v>1.84E-2</v>
      </c>
      <c r="N13" s="71">
        <v>473806522.68140566</v>
      </c>
      <c r="P13" s="71">
        <v>566233.26126367261</v>
      </c>
      <c r="R13" s="72">
        <v>0.88879069951839651</v>
      </c>
      <c r="S13" s="72">
        <v>2.206077567335522E-2</v>
      </c>
    </row>
    <row r="14" spans="2:23">
      <c r="B14" s="73" t="s">
        <v>1774</v>
      </c>
      <c r="C14" s="74">
        <v>1095538</v>
      </c>
      <c r="D14" s="73"/>
      <c r="E14" s="95">
        <v>520010869</v>
      </c>
      <c r="F14" s="73" t="s">
        <v>268</v>
      </c>
      <c r="G14" s="73" t="s">
        <v>102</v>
      </c>
      <c r="H14" s="73" t="s">
        <v>103</v>
      </c>
      <c r="I14" s="73" t="s">
        <v>1775</v>
      </c>
      <c r="J14" s="74">
        <v>0.98</v>
      </c>
      <c r="K14" s="73" t="s">
        <v>104</v>
      </c>
      <c r="L14" s="77">
        <v>4.9000000000000002E-2</v>
      </c>
      <c r="M14" s="77">
        <v>1.0200000000000001E-2</v>
      </c>
      <c r="N14" s="76">
        <v>2972397.814089803</v>
      </c>
      <c r="O14" s="76">
        <v>127.39</v>
      </c>
      <c r="P14" s="76">
        <v>3786.537575369</v>
      </c>
      <c r="Q14" s="77">
        <v>8.6E-3</v>
      </c>
      <c r="R14" s="77">
        <v>5.9435564997615932E-3</v>
      </c>
      <c r="S14" s="77">
        <v>1.4955154319119002E-4</v>
      </c>
    </row>
    <row r="15" spans="2:23">
      <c r="B15" s="73" t="s">
        <v>2465</v>
      </c>
      <c r="C15" s="74">
        <v>1124346</v>
      </c>
      <c r="D15" s="73"/>
      <c r="E15" s="95">
        <v>520010869</v>
      </c>
      <c r="F15" s="73" t="s">
        <v>268</v>
      </c>
      <c r="G15" s="73" t="s">
        <v>102</v>
      </c>
      <c r="H15" s="73" t="s">
        <v>103</v>
      </c>
      <c r="I15" s="73" t="s">
        <v>2466</v>
      </c>
      <c r="J15" s="74">
        <v>11.48</v>
      </c>
      <c r="K15" s="73" t="s">
        <v>104</v>
      </c>
      <c r="L15" s="77">
        <v>4.1000000000000002E-2</v>
      </c>
      <c r="M15" s="77">
        <v>2.58E-2</v>
      </c>
      <c r="N15" s="76">
        <v>7335171.3289725287</v>
      </c>
      <c r="O15" s="76">
        <v>125.94</v>
      </c>
      <c r="P15" s="76">
        <v>9237.9147717080014</v>
      </c>
      <c r="Q15" s="77">
        <v>7.0000000000000001E-3</v>
      </c>
      <c r="R15" s="77">
        <v>1.4500336334382765E-2</v>
      </c>
      <c r="S15" s="77">
        <v>3.6485691280720731E-4</v>
      </c>
    </row>
    <row r="16" spans="2:23">
      <c r="B16" s="73" t="s">
        <v>1776</v>
      </c>
      <c r="C16" s="74">
        <v>1100908</v>
      </c>
      <c r="D16" s="73"/>
      <c r="E16" s="95">
        <v>520010869</v>
      </c>
      <c r="F16" s="73" t="s">
        <v>268</v>
      </c>
      <c r="G16" s="73" t="s">
        <v>102</v>
      </c>
      <c r="H16" s="73" t="s">
        <v>103</v>
      </c>
      <c r="I16" s="73" t="s">
        <v>1777</v>
      </c>
      <c r="J16" s="74">
        <v>8.51</v>
      </c>
      <c r="K16" s="73" t="s">
        <v>104</v>
      </c>
      <c r="L16" s="77">
        <v>4.9000000000000002E-2</v>
      </c>
      <c r="M16" s="77">
        <v>4.9000000000000002E-2</v>
      </c>
      <c r="N16" s="76">
        <v>1831028.3256229204</v>
      </c>
      <c r="O16" s="76">
        <v>123.21</v>
      </c>
      <c r="P16" s="76">
        <v>2256.0100000000002</v>
      </c>
      <c r="Q16" s="77">
        <v>1.6000000000000001E-3</v>
      </c>
      <c r="R16" s="77">
        <v>3.5411566984702289E-3</v>
      </c>
      <c r="S16" s="77">
        <v>8.9102450520876669E-5</v>
      </c>
    </row>
    <row r="17" spans="2:19">
      <c r="B17" s="73" t="s">
        <v>2467</v>
      </c>
      <c r="C17" s="74">
        <v>1098698</v>
      </c>
      <c r="D17" s="73"/>
      <c r="E17" s="95">
        <v>500287008</v>
      </c>
      <c r="F17" s="73" t="s">
        <v>389</v>
      </c>
      <c r="G17" s="73" t="s">
        <v>102</v>
      </c>
      <c r="H17" s="73" t="s">
        <v>103</v>
      </c>
      <c r="I17" s="73" t="s">
        <v>2468</v>
      </c>
      <c r="J17" s="74">
        <v>1.93</v>
      </c>
      <c r="K17" s="73" t="s">
        <v>104</v>
      </c>
      <c r="L17" s="77">
        <v>0.05</v>
      </c>
      <c r="M17" s="77">
        <v>7.1000000000000004E-3</v>
      </c>
      <c r="N17" s="76">
        <v>27218.469385113269</v>
      </c>
      <c r="O17" s="76">
        <v>129.78</v>
      </c>
      <c r="P17" s="76">
        <v>35.324129568000004</v>
      </c>
      <c r="Q17" s="77">
        <v>5.0000000000000001E-4</v>
      </c>
      <c r="R17" s="77">
        <v>5.5446685979828758E-5</v>
      </c>
      <c r="S17" s="77">
        <v>1.395147409375737E-6</v>
      </c>
    </row>
    <row r="18" spans="2:19">
      <c r="B18" s="73" t="s">
        <v>1778</v>
      </c>
      <c r="C18" s="74">
        <v>306620394</v>
      </c>
      <c r="D18" s="73"/>
      <c r="E18" s="75">
        <v>520000118</v>
      </c>
      <c r="F18" s="73" t="s">
        <v>271</v>
      </c>
      <c r="G18" s="73" t="s">
        <v>284</v>
      </c>
      <c r="H18" s="73" t="s">
        <v>103</v>
      </c>
      <c r="I18" s="73" t="s">
        <v>1780</v>
      </c>
      <c r="J18" s="74">
        <v>4.04</v>
      </c>
      <c r="K18" s="73" t="s">
        <v>104</v>
      </c>
      <c r="L18" s="77">
        <v>0.05</v>
      </c>
      <c r="M18" s="77">
        <v>9.4000000000000004E-3</v>
      </c>
      <c r="N18" s="76">
        <v>12453614.581200082</v>
      </c>
      <c r="O18" s="76">
        <v>146.49</v>
      </c>
      <c r="P18" s="76">
        <v>18243.3</v>
      </c>
      <c r="Q18" s="77"/>
      <c r="R18" s="77">
        <v>2.8635681578185343E-2</v>
      </c>
      <c r="S18" s="77">
        <v>7.2052993363837443E-4</v>
      </c>
    </row>
    <row r="19" spans="2:19">
      <c r="B19" s="73" t="s">
        <v>1778</v>
      </c>
      <c r="C19" s="74">
        <v>830662014</v>
      </c>
      <c r="D19" s="73"/>
      <c r="E19" s="75">
        <v>520000118</v>
      </c>
      <c r="F19" s="73" t="s">
        <v>271</v>
      </c>
      <c r="G19" s="73" t="s">
        <v>284</v>
      </c>
      <c r="H19" s="73" t="s">
        <v>269</v>
      </c>
      <c r="I19" s="73" t="s">
        <v>1781</v>
      </c>
      <c r="J19" s="74">
        <v>0.42</v>
      </c>
      <c r="K19" s="73" t="s">
        <v>104</v>
      </c>
      <c r="L19" s="77">
        <v>6.5000000000000002E-2</v>
      </c>
      <c r="M19" s="77">
        <v>6.3399999999999998E-2</v>
      </c>
      <c r="N19" s="76">
        <v>391850.90589831589</v>
      </c>
      <c r="O19" s="76">
        <v>125.29</v>
      </c>
      <c r="P19" s="76">
        <v>490.95</v>
      </c>
      <c r="Q19" s="77"/>
      <c r="R19" s="77">
        <v>7.7062197468715063E-4</v>
      </c>
      <c r="S19" s="77">
        <v>1.9390360895219612E-5</v>
      </c>
    </row>
    <row r="20" spans="2:19">
      <c r="B20" s="73" t="s">
        <v>1778</v>
      </c>
      <c r="C20" s="74">
        <v>306620147</v>
      </c>
      <c r="D20" s="73"/>
      <c r="E20" s="75">
        <v>520000118</v>
      </c>
      <c r="F20" s="73" t="s">
        <v>271</v>
      </c>
      <c r="G20" s="73" t="s">
        <v>284</v>
      </c>
      <c r="H20" s="73" t="s">
        <v>103</v>
      </c>
      <c r="I20" s="73" t="s">
        <v>1781</v>
      </c>
      <c r="J20" s="74">
        <v>0.42</v>
      </c>
      <c r="K20" s="73" t="s">
        <v>104</v>
      </c>
      <c r="L20" s="77">
        <v>6.5000000000000002E-2</v>
      </c>
      <c r="M20" s="77">
        <v>1.72E-2</v>
      </c>
      <c r="N20" s="76">
        <v>522462.40601503756</v>
      </c>
      <c r="O20" s="76">
        <v>127.68</v>
      </c>
      <c r="P20" s="76">
        <v>667.08</v>
      </c>
      <c r="Q20" s="77"/>
      <c r="R20" s="77">
        <v>1.0470852568984714E-3</v>
      </c>
      <c r="S20" s="77">
        <v>2.634671951519116E-5</v>
      </c>
    </row>
    <row r="21" spans="2:19">
      <c r="B21" s="73" t="s">
        <v>1778</v>
      </c>
      <c r="C21" s="74">
        <v>306620279</v>
      </c>
      <c r="D21" s="73"/>
      <c r="E21" s="75">
        <v>520000118</v>
      </c>
      <c r="F21" s="73" t="s">
        <v>271</v>
      </c>
      <c r="G21" s="73" t="s">
        <v>284</v>
      </c>
      <c r="H21" s="73" t="s">
        <v>103</v>
      </c>
      <c r="I21" s="73" t="s">
        <v>1779</v>
      </c>
      <c r="J21" s="74">
        <v>1.17</v>
      </c>
      <c r="K21" s="73" t="s">
        <v>104</v>
      </c>
      <c r="L21" s="77">
        <v>5.2499999999999998E-2</v>
      </c>
      <c r="M21" s="77">
        <v>8.0000000000000002E-3</v>
      </c>
      <c r="N21" s="76">
        <v>1776511.162204257</v>
      </c>
      <c r="O21" s="76">
        <v>134.83000000000001</v>
      </c>
      <c r="P21" s="76">
        <v>2395.27</v>
      </c>
      <c r="Q21" s="77"/>
      <c r="R21" s="77">
        <v>3.7597468119134154E-3</v>
      </c>
      <c r="S21" s="77">
        <v>9.4602606663596447E-5</v>
      </c>
    </row>
    <row r="22" spans="2:19">
      <c r="B22" s="73" t="s">
        <v>1782</v>
      </c>
      <c r="C22" s="74">
        <v>306020215</v>
      </c>
      <c r="D22" s="73"/>
      <c r="E22" s="75">
        <v>520018078</v>
      </c>
      <c r="F22" s="73" t="s">
        <v>271</v>
      </c>
      <c r="G22" s="73" t="s">
        <v>284</v>
      </c>
      <c r="H22" s="73" t="s">
        <v>103</v>
      </c>
      <c r="I22" s="73" t="s">
        <v>1783</v>
      </c>
      <c r="J22" s="74">
        <v>0.66</v>
      </c>
      <c r="K22" s="73" t="s">
        <v>104</v>
      </c>
      <c r="L22" s="77">
        <v>5.0999999999999997E-2</v>
      </c>
      <c r="M22" s="77">
        <v>1.11E-2</v>
      </c>
      <c r="N22" s="76">
        <v>1300000</v>
      </c>
      <c r="O22" s="76">
        <v>151.94</v>
      </c>
      <c r="P22" s="76">
        <v>1975.22</v>
      </c>
      <c r="Q22" s="77"/>
      <c r="R22" s="77">
        <v>3.1004133554161394E-3</v>
      </c>
      <c r="S22" s="77">
        <v>7.8012483241584035E-5</v>
      </c>
    </row>
    <row r="23" spans="2:19">
      <c r="B23" s="73" t="s">
        <v>1784</v>
      </c>
      <c r="C23" s="74">
        <v>306040338</v>
      </c>
      <c r="D23" s="73"/>
      <c r="E23" s="75">
        <v>520018078</v>
      </c>
      <c r="F23" s="73" t="s">
        <v>271</v>
      </c>
      <c r="G23" s="73" t="s">
        <v>284</v>
      </c>
      <c r="H23" s="73" t="s">
        <v>103</v>
      </c>
      <c r="I23" s="73" t="s">
        <v>1785</v>
      </c>
      <c r="J23" s="74">
        <v>4.59</v>
      </c>
      <c r="K23" s="73" t="s">
        <v>104</v>
      </c>
      <c r="L23" s="77">
        <v>6.6000000000000003E-2</v>
      </c>
      <c r="M23" s="77">
        <v>1.0699999999999999E-2</v>
      </c>
      <c r="N23" s="76">
        <v>49996.834842058626</v>
      </c>
      <c r="O23" s="76">
        <v>157.97</v>
      </c>
      <c r="P23" s="76">
        <v>78.98</v>
      </c>
      <c r="Q23" s="77"/>
      <c r="R23" s="77">
        <v>1.2397132816130188E-4</v>
      </c>
      <c r="S23" s="77">
        <v>3.119361856613596E-6</v>
      </c>
    </row>
    <row r="24" spans="2:19">
      <c r="B24" s="73" t="s">
        <v>1786</v>
      </c>
      <c r="C24" s="74">
        <v>306040346</v>
      </c>
      <c r="D24" s="73"/>
      <c r="E24" s="75">
        <v>520018078</v>
      </c>
      <c r="F24" s="73" t="s">
        <v>271</v>
      </c>
      <c r="G24" s="73" t="s">
        <v>284</v>
      </c>
      <c r="H24" s="73" t="s">
        <v>103</v>
      </c>
      <c r="I24" s="73" t="s">
        <v>1787</v>
      </c>
      <c r="J24" s="74"/>
      <c r="K24" s="73" t="s">
        <v>104</v>
      </c>
      <c r="L24" s="77">
        <v>6.9000000000000006E-2</v>
      </c>
      <c r="M24" s="77">
        <v>1.12E-2</v>
      </c>
      <c r="N24" s="76">
        <v>500000</v>
      </c>
      <c r="O24" s="76">
        <v>133.72999999999999</v>
      </c>
      <c r="P24" s="76">
        <v>668.65</v>
      </c>
      <c r="Q24" s="77"/>
      <c r="R24" s="77">
        <v>1.0495496147765826E-3</v>
      </c>
      <c r="S24" s="77">
        <v>2.6408727594640172E-5</v>
      </c>
    </row>
    <row r="25" spans="2:19">
      <c r="B25" s="73" t="s">
        <v>1788</v>
      </c>
      <c r="C25" s="74">
        <v>306040114</v>
      </c>
      <c r="D25" s="73"/>
      <c r="E25" s="75">
        <v>520018078</v>
      </c>
      <c r="F25" s="73" t="s">
        <v>271</v>
      </c>
      <c r="G25" s="73" t="s">
        <v>284</v>
      </c>
      <c r="H25" s="73" t="s">
        <v>103</v>
      </c>
      <c r="I25" s="73" t="s">
        <v>1789</v>
      </c>
      <c r="J25" s="74">
        <v>4.59</v>
      </c>
      <c r="K25" s="73" t="s">
        <v>104</v>
      </c>
      <c r="L25" s="77">
        <v>6.6000000000000003E-2</v>
      </c>
      <c r="M25" s="77">
        <v>1.0699999999999999E-2</v>
      </c>
      <c r="N25" s="76">
        <v>5000000</v>
      </c>
      <c r="O25" s="76">
        <v>158.01</v>
      </c>
      <c r="P25" s="76">
        <v>7900.5</v>
      </c>
      <c r="Q25" s="77"/>
      <c r="R25" s="77">
        <v>1.2401056952878773E-2</v>
      </c>
      <c r="S25" s="77">
        <v>3.1203492464137393E-4</v>
      </c>
    </row>
    <row r="26" spans="2:19">
      <c r="B26" s="73" t="s">
        <v>1790</v>
      </c>
      <c r="C26" s="74">
        <v>1106822</v>
      </c>
      <c r="D26" s="73"/>
      <c r="E26" s="94">
        <v>513938548</v>
      </c>
      <c r="F26" s="73" t="s">
        <v>268</v>
      </c>
      <c r="G26" s="73" t="s">
        <v>284</v>
      </c>
      <c r="H26" s="73" t="s">
        <v>103</v>
      </c>
      <c r="I26" s="73" t="s">
        <v>1791</v>
      </c>
      <c r="J26" s="74">
        <v>3.86</v>
      </c>
      <c r="K26" s="73" t="s">
        <v>104</v>
      </c>
      <c r="L26" s="77">
        <v>4.9000000000000002E-2</v>
      </c>
      <c r="M26" s="77">
        <v>9.4000000000000004E-3</v>
      </c>
      <c r="N26" s="76">
        <v>4584430.1812362196</v>
      </c>
      <c r="O26" s="76">
        <v>140.59</v>
      </c>
      <c r="P26" s="76">
        <v>6445.2503918000002</v>
      </c>
      <c r="Q26" s="77">
        <v>1.23E-2</v>
      </c>
      <c r="R26" s="77">
        <v>1.0116817566518072E-2</v>
      </c>
      <c r="S26" s="77">
        <v>2.5455897984938918E-4</v>
      </c>
    </row>
    <row r="27" spans="2:19">
      <c r="B27" s="73" t="s">
        <v>1792</v>
      </c>
      <c r="C27" s="74">
        <v>306620485</v>
      </c>
      <c r="D27" s="73"/>
      <c r="E27" s="75">
        <v>520000118</v>
      </c>
      <c r="F27" s="73" t="s">
        <v>271</v>
      </c>
      <c r="G27" s="73" t="s">
        <v>284</v>
      </c>
      <c r="H27" s="73" t="s">
        <v>103</v>
      </c>
      <c r="I27" s="73" t="s">
        <v>1789</v>
      </c>
      <c r="J27" s="74">
        <v>0.49</v>
      </c>
      <c r="K27" s="73" t="s">
        <v>104</v>
      </c>
      <c r="L27" s="77">
        <v>6.5000000000000002E-2</v>
      </c>
      <c r="M27" s="77">
        <v>1.6500000000000001E-2</v>
      </c>
      <c r="N27" s="76">
        <v>601997.82338308461</v>
      </c>
      <c r="O27" s="76">
        <v>128.63999999999999</v>
      </c>
      <c r="P27" s="76">
        <v>774.41</v>
      </c>
      <c r="Q27" s="77"/>
      <c r="R27" s="77">
        <v>1.2155562957887286E-3</v>
      </c>
      <c r="S27" s="77">
        <v>3.0585781405167574E-5</v>
      </c>
    </row>
    <row r="28" spans="2:19">
      <c r="B28" s="73" t="s">
        <v>1793</v>
      </c>
      <c r="C28" s="74">
        <v>1093491</v>
      </c>
      <c r="D28" s="73"/>
      <c r="E28" s="94">
        <v>512293200</v>
      </c>
      <c r="F28" s="73" t="s">
        <v>268</v>
      </c>
      <c r="G28" s="73" t="s">
        <v>299</v>
      </c>
      <c r="H28" s="73" t="s">
        <v>103</v>
      </c>
      <c r="I28" s="73" t="s">
        <v>1794</v>
      </c>
      <c r="J28" s="74">
        <v>1.48</v>
      </c>
      <c r="K28" s="73" t="s">
        <v>104</v>
      </c>
      <c r="L28" s="77">
        <v>4.9500000000000002E-2</v>
      </c>
      <c r="M28" s="77">
        <v>8.2000000000000007E-3</v>
      </c>
      <c r="N28" s="76">
        <v>124876.76233694419</v>
      </c>
      <c r="O28" s="76">
        <v>132.01</v>
      </c>
      <c r="P28" s="76">
        <v>164.849813961</v>
      </c>
      <c r="Q28" s="77">
        <v>1.06E-2</v>
      </c>
      <c r="R28" s="77">
        <v>2.5875728518471376E-4</v>
      </c>
      <c r="S28" s="77">
        <v>6.5108409944263208E-6</v>
      </c>
    </row>
    <row r="29" spans="2:19">
      <c r="B29" s="73" t="s">
        <v>2469</v>
      </c>
      <c r="C29" s="74">
        <v>1106988</v>
      </c>
      <c r="D29" s="73"/>
      <c r="E29" s="94">
        <v>512705138</v>
      </c>
      <c r="F29" s="73" t="s">
        <v>268</v>
      </c>
      <c r="G29" s="73" t="s">
        <v>299</v>
      </c>
      <c r="H29" s="73" t="s">
        <v>103</v>
      </c>
      <c r="I29" s="73" t="s">
        <v>2470</v>
      </c>
      <c r="J29" s="74">
        <v>0.02</v>
      </c>
      <c r="K29" s="73" t="s">
        <v>104</v>
      </c>
      <c r="L29" s="77">
        <v>8.4000000000000005E-2</v>
      </c>
      <c r="M29" s="77">
        <v>1.9300000000000001E-2</v>
      </c>
      <c r="N29" s="76">
        <v>1150270.0995048787</v>
      </c>
      <c r="O29" s="76">
        <v>124.01</v>
      </c>
      <c r="P29" s="76">
        <v>1426.4499503960001</v>
      </c>
      <c r="Q29" s="77">
        <v>1.1900000000000001E-2</v>
      </c>
      <c r="R29" s="77">
        <v>2.2390338681465599E-3</v>
      </c>
      <c r="S29" s="77">
        <v>5.633848525745301E-5</v>
      </c>
    </row>
    <row r="30" spans="2:19">
      <c r="B30" s="73" t="s">
        <v>1795</v>
      </c>
      <c r="C30" s="74">
        <v>306910241</v>
      </c>
      <c r="D30" s="73"/>
      <c r="E30" s="75">
        <v>520007030</v>
      </c>
      <c r="F30" s="73" t="s">
        <v>271</v>
      </c>
      <c r="G30" s="73" t="s">
        <v>299</v>
      </c>
      <c r="H30" s="73" t="s">
        <v>103</v>
      </c>
      <c r="I30" s="73" t="s">
        <v>1796</v>
      </c>
      <c r="J30" s="74">
        <v>0.74</v>
      </c>
      <c r="K30" s="73" t="s">
        <v>104</v>
      </c>
      <c r="L30" s="77">
        <v>5.8000000000000003E-2</v>
      </c>
      <c r="M30" s="77">
        <v>1.1599999999999999E-2</v>
      </c>
      <c r="N30" s="76">
        <v>400000</v>
      </c>
      <c r="O30" s="76">
        <v>132.91</v>
      </c>
      <c r="P30" s="76">
        <v>531.64</v>
      </c>
      <c r="Q30" s="77"/>
      <c r="R30" s="77">
        <v>8.3449122440712247E-4</v>
      </c>
      <c r="S30" s="77">
        <v>2.0997436533933302E-5</v>
      </c>
    </row>
    <row r="31" spans="2:19">
      <c r="B31" s="73" t="s">
        <v>1797</v>
      </c>
      <c r="C31" s="74">
        <v>90150520</v>
      </c>
      <c r="D31" s="73"/>
      <c r="E31" s="94">
        <v>512475000</v>
      </c>
      <c r="F31" s="73" t="s">
        <v>291</v>
      </c>
      <c r="G31" s="73" t="s">
        <v>299</v>
      </c>
      <c r="H31" s="73" t="s">
        <v>269</v>
      </c>
      <c r="I31" s="73" t="s">
        <v>1798</v>
      </c>
      <c r="J31" s="74">
        <v>4.8899999999999997</v>
      </c>
      <c r="K31" s="73" t="s">
        <v>104</v>
      </c>
      <c r="L31" s="77">
        <v>3.8845999999999999E-2</v>
      </c>
      <c r="M31" s="77">
        <v>1.2500000000000001E-2</v>
      </c>
      <c r="N31" s="76">
        <v>38721066.612178177</v>
      </c>
      <c r="O31" s="76">
        <v>146.82</v>
      </c>
      <c r="P31" s="76">
        <v>56850.27</v>
      </c>
      <c r="Q31" s="77"/>
      <c r="R31" s="77">
        <v>8.9235293469595023E-2</v>
      </c>
      <c r="S31" s="77">
        <v>2.2453350693363407E-3</v>
      </c>
    </row>
    <row r="32" spans="2:19">
      <c r="B32" s="73" t="s">
        <v>1799</v>
      </c>
      <c r="C32" s="74">
        <v>305930265</v>
      </c>
      <c r="D32" s="73"/>
      <c r="E32" s="75">
        <v>520029083</v>
      </c>
      <c r="F32" s="73" t="s">
        <v>271</v>
      </c>
      <c r="G32" s="73" t="s">
        <v>299</v>
      </c>
      <c r="H32" s="73" t="s">
        <v>103</v>
      </c>
      <c r="I32" s="73" t="s">
        <v>1800</v>
      </c>
      <c r="J32" s="74">
        <v>0.53</v>
      </c>
      <c r="K32" s="73" t="s">
        <v>104</v>
      </c>
      <c r="L32" s="77">
        <v>6.8000000000000005E-2</v>
      </c>
      <c r="M32" s="77">
        <v>1.7000000000000001E-2</v>
      </c>
      <c r="N32" s="76">
        <v>1000000</v>
      </c>
      <c r="O32" s="76">
        <v>128.88</v>
      </c>
      <c r="P32" s="76">
        <v>1288.8</v>
      </c>
      <c r="Q32" s="77"/>
      <c r="R32" s="77">
        <v>2.0229709766306134E-3</v>
      </c>
      <c r="S32" s="77">
        <v>5.0901918977001802E-5</v>
      </c>
    </row>
    <row r="33" spans="2:19">
      <c r="B33" s="73" t="s">
        <v>1801</v>
      </c>
      <c r="C33" s="74">
        <v>1089655</v>
      </c>
      <c r="D33" s="73"/>
      <c r="E33" s="94">
        <v>520033986</v>
      </c>
      <c r="F33" s="73" t="s">
        <v>317</v>
      </c>
      <c r="G33" s="73" t="s">
        <v>299</v>
      </c>
      <c r="H33" s="73" t="s">
        <v>103</v>
      </c>
      <c r="I33" s="73" t="s">
        <v>1802</v>
      </c>
      <c r="J33" s="74">
        <v>1.24</v>
      </c>
      <c r="K33" s="73" t="s">
        <v>104</v>
      </c>
      <c r="L33" s="77">
        <v>5.5500000000000001E-2</v>
      </c>
      <c r="M33" s="77">
        <v>8.6999999999999994E-3</v>
      </c>
      <c r="N33" s="76">
        <v>408514.81472723192</v>
      </c>
      <c r="O33" s="76">
        <v>133.63</v>
      </c>
      <c r="P33" s="76">
        <v>545.89834691999999</v>
      </c>
      <c r="Q33" s="77">
        <v>8.3999999999999995E-3</v>
      </c>
      <c r="R33" s="77">
        <v>8.5687190565626162E-4</v>
      </c>
      <c r="S33" s="77">
        <v>2.1560578386561966E-5</v>
      </c>
    </row>
    <row r="34" spans="2:19">
      <c r="B34" s="73" t="s">
        <v>2471</v>
      </c>
      <c r="C34" s="74">
        <v>6000129</v>
      </c>
      <c r="D34" s="73"/>
      <c r="E34" s="75">
        <v>520000472</v>
      </c>
      <c r="F34" s="73" t="s">
        <v>268</v>
      </c>
      <c r="G34" s="73" t="s">
        <v>299</v>
      </c>
      <c r="H34" s="73" t="s">
        <v>103</v>
      </c>
      <c r="I34" s="73" t="s">
        <v>2472</v>
      </c>
      <c r="J34" s="74">
        <v>3.83</v>
      </c>
      <c r="K34" s="73" t="s">
        <v>104</v>
      </c>
      <c r="L34" s="77">
        <v>0.06</v>
      </c>
      <c r="M34" s="77">
        <v>1.24E-2</v>
      </c>
      <c r="N34" s="76">
        <v>39229816.104830936</v>
      </c>
      <c r="O34" s="76">
        <v>128.65</v>
      </c>
      <c r="P34" s="76">
        <v>50469.158418865001</v>
      </c>
      <c r="Q34" s="77">
        <v>9.1999999999999998E-3</v>
      </c>
      <c r="R34" s="77">
        <v>7.9219151688653386E-2</v>
      </c>
      <c r="S34" s="77">
        <v>1.9933092897847105E-3</v>
      </c>
    </row>
    <row r="35" spans="2:19">
      <c r="B35" s="73" t="s">
        <v>2473</v>
      </c>
      <c r="C35" s="74">
        <v>6000186</v>
      </c>
      <c r="D35" s="73"/>
      <c r="E35" s="75">
        <v>520000472</v>
      </c>
      <c r="F35" s="73" t="s">
        <v>268</v>
      </c>
      <c r="G35" s="73" t="s">
        <v>299</v>
      </c>
      <c r="H35" s="73" t="s">
        <v>269</v>
      </c>
      <c r="I35" s="73" t="s">
        <v>2474</v>
      </c>
      <c r="J35" s="74">
        <v>7.51</v>
      </c>
      <c r="K35" s="73" t="s">
        <v>104</v>
      </c>
      <c r="L35" s="77">
        <v>0.06</v>
      </c>
      <c r="M35" s="77">
        <v>2.8799999999999999E-2</v>
      </c>
      <c r="N35" s="76">
        <v>15326266.517252296</v>
      </c>
      <c r="O35" s="76">
        <v>126.36</v>
      </c>
      <c r="P35" s="76">
        <v>19366.2703712</v>
      </c>
      <c r="Q35" s="77"/>
      <c r="R35" s="77">
        <v>3.0398357298664636E-2</v>
      </c>
      <c r="S35" s="77">
        <v>7.6488231325382765E-4</v>
      </c>
    </row>
    <row r="36" spans="2:19">
      <c r="B36" s="73" t="s">
        <v>1803</v>
      </c>
      <c r="C36" s="74">
        <v>1119247</v>
      </c>
      <c r="D36" s="73"/>
      <c r="E36" s="75">
        <v>520036120</v>
      </c>
      <c r="F36" s="73" t="s">
        <v>317</v>
      </c>
      <c r="G36" s="73" t="s">
        <v>299</v>
      </c>
      <c r="H36" s="73" t="s">
        <v>103</v>
      </c>
      <c r="I36" s="73" t="s">
        <v>1804</v>
      </c>
      <c r="J36" s="74">
        <v>0.59</v>
      </c>
      <c r="K36" s="73" t="s">
        <v>104</v>
      </c>
      <c r="L36" s="77">
        <v>7.0000000000000007E-2</v>
      </c>
      <c r="M36" s="77">
        <v>1.6500000000000001E-2</v>
      </c>
      <c r="N36" s="76">
        <v>678430.73108517542</v>
      </c>
      <c r="O36" s="76">
        <v>129.38</v>
      </c>
      <c r="P36" s="76">
        <v>877.75367987799996</v>
      </c>
      <c r="Q36" s="77">
        <v>3.95E-2</v>
      </c>
      <c r="R36" s="77">
        <v>1.3777701885660401E-3</v>
      </c>
      <c r="S36" s="77">
        <v>3.4667401222001192E-5</v>
      </c>
    </row>
    <row r="37" spans="2:19">
      <c r="B37" s="73" t="s">
        <v>2475</v>
      </c>
      <c r="C37" s="74">
        <v>1103084</v>
      </c>
      <c r="D37" s="73"/>
      <c r="E37" s="94">
        <v>513436394</v>
      </c>
      <c r="F37" s="73" t="s">
        <v>268</v>
      </c>
      <c r="G37" s="73" t="s">
        <v>299</v>
      </c>
      <c r="H37" s="73" t="s">
        <v>103</v>
      </c>
      <c r="I37" s="73" t="s">
        <v>2476</v>
      </c>
      <c r="J37" s="74">
        <v>5.0999999999999996</v>
      </c>
      <c r="K37" s="73" t="s">
        <v>104</v>
      </c>
      <c r="L37" s="77">
        <v>5.6000000000000001E-2</v>
      </c>
      <c r="M37" s="77">
        <v>1.09E-2</v>
      </c>
      <c r="N37" s="76">
        <v>10951235.324866312</v>
      </c>
      <c r="O37" s="76">
        <v>149.6</v>
      </c>
      <c r="P37" s="76">
        <v>16383.048046</v>
      </c>
      <c r="Q37" s="77">
        <v>9.9000000000000008E-3</v>
      </c>
      <c r="R37" s="77">
        <v>2.5715728356457856E-2</v>
      </c>
      <c r="S37" s="77">
        <v>6.470581814353039E-4</v>
      </c>
    </row>
    <row r="38" spans="2:19">
      <c r="B38" s="73" t="s">
        <v>2477</v>
      </c>
      <c r="C38" s="74">
        <v>1125509</v>
      </c>
      <c r="D38" s="73"/>
      <c r="E38" s="94">
        <v>513436394</v>
      </c>
      <c r="F38" s="73" t="s">
        <v>268</v>
      </c>
      <c r="G38" s="73" t="s">
        <v>299</v>
      </c>
      <c r="H38" s="73" t="s">
        <v>103</v>
      </c>
      <c r="I38" s="73" t="s">
        <v>2478</v>
      </c>
      <c r="J38" s="74">
        <v>8.0500000000000007</v>
      </c>
      <c r="K38" s="73" t="s">
        <v>104</v>
      </c>
      <c r="L38" s="77">
        <v>4.8000000000000001E-2</v>
      </c>
      <c r="M38" s="77">
        <v>1.7399999999999999E-2</v>
      </c>
      <c r="N38" s="76">
        <v>4392104.5086704763</v>
      </c>
      <c r="O38" s="76">
        <v>132.97999999999999</v>
      </c>
      <c r="P38" s="76">
        <v>5840.6205756299996</v>
      </c>
      <c r="Q38" s="77">
        <v>8.0000000000000002E-3</v>
      </c>
      <c r="R38" s="77">
        <v>9.16775753414888E-3</v>
      </c>
      <c r="S38" s="77">
        <v>2.306787673154313E-4</v>
      </c>
    </row>
    <row r="39" spans="2:19">
      <c r="B39" s="73" t="s">
        <v>2479</v>
      </c>
      <c r="C39" s="74">
        <v>1131994</v>
      </c>
      <c r="D39" s="73"/>
      <c r="E39" s="94">
        <v>513436394</v>
      </c>
      <c r="F39" s="73" t="s">
        <v>119</v>
      </c>
      <c r="G39" s="73" t="s">
        <v>299</v>
      </c>
      <c r="H39" s="73" t="s">
        <v>103</v>
      </c>
      <c r="I39" s="73" t="s">
        <v>1948</v>
      </c>
      <c r="J39" s="74">
        <v>10.58</v>
      </c>
      <c r="K39" s="73" t="s">
        <v>104</v>
      </c>
      <c r="L39" s="77">
        <v>2.9499999999999998E-2</v>
      </c>
      <c r="M39" s="77">
        <v>1.9599999999999999E-2</v>
      </c>
      <c r="N39" s="76">
        <v>4591271.4280516822</v>
      </c>
      <c r="O39" s="76">
        <v>112.61</v>
      </c>
      <c r="P39" s="76">
        <v>5170.2307551289996</v>
      </c>
      <c r="Q39" s="77">
        <v>7.6E-3</v>
      </c>
      <c r="R39" s="77">
        <v>8.1154770019467304E-3</v>
      </c>
      <c r="S39" s="77">
        <v>2.0420132448012042E-4</v>
      </c>
    </row>
    <row r="40" spans="2:19">
      <c r="B40" s="73" t="s">
        <v>1805</v>
      </c>
      <c r="C40" s="74">
        <v>1094820</v>
      </c>
      <c r="D40" s="73"/>
      <c r="E40" s="94">
        <v>1283</v>
      </c>
      <c r="F40" s="73" t="s">
        <v>291</v>
      </c>
      <c r="G40" s="73" t="s">
        <v>324</v>
      </c>
      <c r="H40" s="73" t="s">
        <v>103</v>
      </c>
      <c r="I40" s="73" t="s">
        <v>1806</v>
      </c>
      <c r="J40" s="74">
        <v>2.64</v>
      </c>
      <c r="K40" s="73" t="s">
        <v>104</v>
      </c>
      <c r="L40" s="77">
        <v>5.2999999999999999E-2</v>
      </c>
      <c r="M40" s="77">
        <v>7.4000000000000003E-3</v>
      </c>
      <c r="N40" s="76">
        <v>326304.54520081641</v>
      </c>
      <c r="O40" s="76">
        <v>137.19</v>
      </c>
      <c r="P40" s="76">
        <v>447.65720556100001</v>
      </c>
      <c r="Q40" s="77">
        <v>1.5E-3</v>
      </c>
      <c r="R40" s="77">
        <v>7.0266723644434167E-4</v>
      </c>
      <c r="S40" s="77">
        <v>1.768048634926836E-5</v>
      </c>
    </row>
    <row r="41" spans="2:19">
      <c r="B41" s="73" t="s">
        <v>1807</v>
      </c>
      <c r="C41" s="74">
        <v>70010067</v>
      </c>
      <c r="D41" s="73"/>
      <c r="E41" s="94">
        <v>512475000</v>
      </c>
      <c r="F41" s="73" t="s">
        <v>291</v>
      </c>
      <c r="G41" s="73" t="s">
        <v>324</v>
      </c>
      <c r="H41" s="73" t="s">
        <v>269</v>
      </c>
      <c r="I41" s="73" t="s">
        <v>1808</v>
      </c>
      <c r="J41" s="74">
        <v>5.07</v>
      </c>
      <c r="K41" s="73" t="s">
        <v>104</v>
      </c>
      <c r="L41" s="77">
        <v>4.7039999999999998E-2</v>
      </c>
      <c r="M41" s="77">
        <v>1.1900000000000001E-2</v>
      </c>
      <c r="N41" s="76">
        <v>13266586.439279331</v>
      </c>
      <c r="O41" s="76">
        <v>145.41999999999999</v>
      </c>
      <c r="P41" s="76">
        <v>19292.27</v>
      </c>
      <c r="Q41" s="77"/>
      <c r="R41" s="77">
        <v>3.028220226825069E-2</v>
      </c>
      <c r="S41" s="77">
        <v>7.6195962478463894E-4</v>
      </c>
    </row>
    <row r="42" spans="2:19">
      <c r="B42" s="73" t="s">
        <v>1809</v>
      </c>
      <c r="C42" s="74">
        <v>1087683</v>
      </c>
      <c r="D42" s="73"/>
      <c r="E42" s="75"/>
      <c r="F42" s="73" t="s">
        <v>268</v>
      </c>
      <c r="G42" s="73" t="s">
        <v>324</v>
      </c>
      <c r="H42" s="73" t="s">
        <v>103</v>
      </c>
      <c r="I42" s="73" t="s">
        <v>1810</v>
      </c>
      <c r="J42" s="74">
        <v>3.78</v>
      </c>
      <c r="K42" s="73" t="s">
        <v>104</v>
      </c>
      <c r="L42" s="77">
        <v>7.7499999999999999E-2</v>
      </c>
      <c r="M42" s="77">
        <v>9.9000000000000008E-3</v>
      </c>
      <c r="N42" s="76">
        <v>520299.79674796754</v>
      </c>
      <c r="O42" s="76">
        <v>157.44</v>
      </c>
      <c r="P42" s="76">
        <v>819.16</v>
      </c>
      <c r="Q42" s="77"/>
      <c r="R42" s="77">
        <v>1.2857983435884026E-3</v>
      </c>
      <c r="S42" s="77">
        <v>3.2353209147424579E-5</v>
      </c>
    </row>
    <row r="43" spans="2:19">
      <c r="B43" s="73" t="s">
        <v>2480</v>
      </c>
      <c r="C43" s="74">
        <v>1125483</v>
      </c>
      <c r="D43" s="73"/>
      <c r="E43" s="75">
        <v>513230029</v>
      </c>
      <c r="F43" s="73" t="s">
        <v>317</v>
      </c>
      <c r="G43" s="73" t="s">
        <v>324</v>
      </c>
      <c r="H43" s="73" t="s">
        <v>269</v>
      </c>
      <c r="I43" s="73" t="s">
        <v>2478</v>
      </c>
      <c r="J43" s="74">
        <v>1.46</v>
      </c>
      <c r="K43" s="73" t="s">
        <v>104</v>
      </c>
      <c r="L43" s="77">
        <v>3.5000000000000003E-2</v>
      </c>
      <c r="M43" s="77">
        <v>1.24E-2</v>
      </c>
      <c r="N43" s="76">
        <v>4434389.6495082881</v>
      </c>
      <c r="O43" s="76">
        <v>107.99</v>
      </c>
      <c r="P43" s="76">
        <v>4788.6973825040004</v>
      </c>
      <c r="Q43" s="77">
        <v>7.3000000000000001E-3</v>
      </c>
      <c r="R43" s="77">
        <v>7.5166013506149758E-3</v>
      </c>
      <c r="S43" s="77">
        <v>1.8913243805834825E-4</v>
      </c>
    </row>
    <row r="44" spans="2:19">
      <c r="B44" s="73" t="s">
        <v>2481</v>
      </c>
      <c r="C44" s="74">
        <v>1127562</v>
      </c>
      <c r="D44" s="73"/>
      <c r="E44" s="75">
        <v>513230029</v>
      </c>
      <c r="F44" s="73" t="s">
        <v>317</v>
      </c>
      <c r="G44" s="73" t="s">
        <v>324</v>
      </c>
      <c r="H44" s="73" t="s">
        <v>269</v>
      </c>
      <c r="I44" s="73" t="s">
        <v>2482</v>
      </c>
      <c r="J44" s="74">
        <v>1.47</v>
      </c>
      <c r="K44" s="73" t="s">
        <v>104</v>
      </c>
      <c r="L44" s="77">
        <v>2.35E-2</v>
      </c>
      <c r="M44" s="77">
        <v>1.84E-2</v>
      </c>
      <c r="N44" s="76">
        <v>3620184.8718886194</v>
      </c>
      <c r="O44" s="76">
        <v>103.25</v>
      </c>
      <c r="P44" s="76">
        <v>3737.8408802250001</v>
      </c>
      <c r="Q44" s="77">
        <v>9.1999999999999998E-3</v>
      </c>
      <c r="R44" s="77">
        <v>5.8671195033819061E-3</v>
      </c>
      <c r="S44" s="77">
        <v>1.4762823838775454E-4</v>
      </c>
    </row>
    <row r="45" spans="2:19">
      <c r="B45" s="73" t="s">
        <v>2483</v>
      </c>
      <c r="C45" s="74">
        <v>5660055</v>
      </c>
      <c r="D45" s="73"/>
      <c r="E45" s="75">
        <v>520007469</v>
      </c>
      <c r="F45" s="73" t="s">
        <v>317</v>
      </c>
      <c r="G45" s="73" t="s">
        <v>324</v>
      </c>
      <c r="H45" s="73" t="s">
        <v>269</v>
      </c>
      <c r="I45" s="73" t="s">
        <v>2484</v>
      </c>
      <c r="J45" s="74">
        <v>2.78</v>
      </c>
      <c r="K45" s="73" t="s">
        <v>104</v>
      </c>
      <c r="L45" s="77">
        <v>4.4999999999999998E-2</v>
      </c>
      <c r="M45" s="77">
        <v>1.3100000000000001E-2</v>
      </c>
      <c r="N45" s="76">
        <v>10885864.372300074</v>
      </c>
      <c r="O45" s="76">
        <v>122.17</v>
      </c>
      <c r="P45" s="76">
        <v>13299.260503639</v>
      </c>
      <c r="Q45" s="77"/>
      <c r="R45" s="77">
        <v>2.087524674853471E-2</v>
      </c>
      <c r="S45" s="77">
        <v>5.2526216682982044E-4</v>
      </c>
    </row>
    <row r="46" spans="2:19">
      <c r="B46" s="73" t="s">
        <v>1811</v>
      </c>
      <c r="C46" s="74">
        <v>306040098</v>
      </c>
      <c r="D46" s="73"/>
      <c r="E46" s="75">
        <v>520018078</v>
      </c>
      <c r="F46" s="73" t="s">
        <v>271</v>
      </c>
      <c r="G46" s="73" t="s">
        <v>376</v>
      </c>
      <c r="H46" s="73" t="s">
        <v>103</v>
      </c>
      <c r="I46" s="73" t="s">
        <v>1787</v>
      </c>
      <c r="J46" s="74"/>
      <c r="K46" s="73" t="s">
        <v>104</v>
      </c>
      <c r="L46" s="77">
        <v>6.9000000000000006E-2</v>
      </c>
      <c r="M46" s="77">
        <v>-2.1100000000000001E-2</v>
      </c>
      <c r="N46" s="76">
        <v>14500000</v>
      </c>
      <c r="O46" s="76">
        <v>133.72999999999999</v>
      </c>
      <c r="P46" s="76">
        <v>19390.849999999999</v>
      </c>
      <c r="Q46" s="77"/>
      <c r="R46" s="77">
        <v>3.0436938828520898E-2</v>
      </c>
      <c r="S46" s="77">
        <v>7.6585310024456497E-4</v>
      </c>
    </row>
    <row r="47" spans="2:19">
      <c r="B47" s="73" t="s">
        <v>1812</v>
      </c>
      <c r="C47" s="74">
        <v>6620215</v>
      </c>
      <c r="D47" s="73"/>
      <c r="E47" s="75">
        <v>520000118</v>
      </c>
      <c r="F47" s="73" t="s">
        <v>271</v>
      </c>
      <c r="G47" s="73" t="s">
        <v>376</v>
      </c>
      <c r="H47" s="73" t="s">
        <v>103</v>
      </c>
      <c r="I47" s="73" t="s">
        <v>1813</v>
      </c>
      <c r="J47" s="74">
        <v>1.52</v>
      </c>
      <c r="K47" s="73" t="s">
        <v>104</v>
      </c>
      <c r="L47" s="77">
        <v>5.7500000000000002E-2</v>
      </c>
      <c r="M47" s="77">
        <v>1.04E-2</v>
      </c>
      <c r="N47" s="76">
        <v>2881554.6368951197</v>
      </c>
      <c r="O47" s="76">
        <v>134.82</v>
      </c>
      <c r="P47" s="76">
        <v>3884.9119614619999</v>
      </c>
      <c r="Q47" s="77">
        <v>5.1999999999999998E-3</v>
      </c>
      <c r="R47" s="77">
        <v>6.0979703171964109E-3</v>
      </c>
      <c r="S47" s="77">
        <v>1.534368978081346E-4</v>
      </c>
    </row>
    <row r="48" spans="2:19">
      <c r="B48" s="73" t="s">
        <v>1814</v>
      </c>
      <c r="C48" s="74">
        <v>1132208</v>
      </c>
      <c r="D48" s="73"/>
      <c r="E48" s="94">
        <v>512607888</v>
      </c>
      <c r="F48" s="73" t="s">
        <v>588</v>
      </c>
      <c r="G48" s="73" t="s">
        <v>376</v>
      </c>
      <c r="H48" s="73" t="s">
        <v>269</v>
      </c>
      <c r="I48" s="73" t="s">
        <v>1815</v>
      </c>
      <c r="J48" s="74">
        <v>3.33</v>
      </c>
      <c r="K48" s="73" t="s">
        <v>104</v>
      </c>
      <c r="L48" s="77">
        <v>3.9E-2</v>
      </c>
      <c r="M48" s="77">
        <v>1.67E-2</v>
      </c>
      <c r="N48" s="76">
        <v>1680907.3824831781</v>
      </c>
      <c r="O48" s="76">
        <v>108.49</v>
      </c>
      <c r="P48" s="76">
        <v>1823.616419256</v>
      </c>
      <c r="Q48" s="77">
        <v>1.4999999999999999E-2</v>
      </c>
      <c r="R48" s="77">
        <v>2.8624480824502893E-3</v>
      </c>
      <c r="S48" s="77">
        <v>7.2024810069909264E-5</v>
      </c>
    </row>
    <row r="49" spans="2:19">
      <c r="B49" s="73" t="s">
        <v>1816</v>
      </c>
      <c r="C49" s="74">
        <v>306041997</v>
      </c>
      <c r="D49" s="73"/>
      <c r="E49" s="75">
        <v>520018078</v>
      </c>
      <c r="F49" s="73" t="s">
        <v>271</v>
      </c>
      <c r="G49" s="73" t="s">
        <v>376</v>
      </c>
      <c r="H49" s="73" t="s">
        <v>103</v>
      </c>
      <c r="I49" s="73" t="s">
        <v>1817</v>
      </c>
      <c r="J49" s="74">
        <v>0.01</v>
      </c>
      <c r="K49" s="73" t="s">
        <v>104</v>
      </c>
      <c r="L49" s="77">
        <v>6.9000000000000006E-2</v>
      </c>
      <c r="M49" s="77">
        <v>2.06E-2</v>
      </c>
      <c r="N49" s="76">
        <v>5300000.0000000009</v>
      </c>
      <c r="O49" s="76">
        <v>132.44999999999999</v>
      </c>
      <c r="P49" s="76">
        <v>7019.85</v>
      </c>
      <c r="Q49" s="77"/>
      <c r="R49" s="77">
        <v>1.1018740541822171E-2</v>
      </c>
      <c r="S49" s="77">
        <v>2.7725313154151621E-4</v>
      </c>
    </row>
    <row r="50" spans="2:19">
      <c r="B50" s="73" t="s">
        <v>1818</v>
      </c>
      <c r="C50" s="74">
        <v>6620280</v>
      </c>
      <c r="D50" s="73"/>
      <c r="E50" s="75">
        <v>520000118</v>
      </c>
      <c r="F50" s="73" t="s">
        <v>271</v>
      </c>
      <c r="G50" s="73" t="s">
        <v>376</v>
      </c>
      <c r="H50" s="73" t="s">
        <v>103</v>
      </c>
      <c r="I50" s="73" t="s">
        <v>1819</v>
      </c>
      <c r="J50" s="74">
        <v>4.7</v>
      </c>
      <c r="K50" s="73" t="s">
        <v>104</v>
      </c>
      <c r="L50" s="77">
        <v>5.7500000000000002E-2</v>
      </c>
      <c r="M50" s="77">
        <v>8.0999999999999996E-3</v>
      </c>
      <c r="N50" s="76">
        <v>2290892.3207990327</v>
      </c>
      <c r="O50" s="76">
        <v>148.93</v>
      </c>
      <c r="P50" s="76">
        <v>3411.8259333659998</v>
      </c>
      <c r="Q50" s="77">
        <v>1.4E-3</v>
      </c>
      <c r="R50" s="77">
        <v>5.3553886099589323E-3</v>
      </c>
      <c r="S50" s="77">
        <v>1.3475208505883744E-4</v>
      </c>
    </row>
    <row r="51" spans="2:19">
      <c r="B51" s="73" t="s">
        <v>1818</v>
      </c>
      <c r="C51" s="74">
        <v>866202807</v>
      </c>
      <c r="D51" s="73"/>
      <c r="E51" s="75">
        <v>520032640</v>
      </c>
      <c r="F51" s="73" t="s">
        <v>271</v>
      </c>
      <c r="G51" s="73" t="s">
        <v>376</v>
      </c>
      <c r="H51" s="73" t="s">
        <v>103</v>
      </c>
      <c r="I51" s="73" t="s">
        <v>1819</v>
      </c>
      <c r="J51" s="74">
        <v>4.5999999999999996</v>
      </c>
      <c r="K51" s="73" t="s">
        <v>104</v>
      </c>
      <c r="L51" s="77">
        <v>5.7500000000000002E-2</v>
      </c>
      <c r="M51" s="77">
        <v>5.8700000000000002E-2</v>
      </c>
      <c r="N51" s="76">
        <v>7999662.7887371443</v>
      </c>
      <c r="O51" s="76">
        <v>118.62</v>
      </c>
      <c r="P51" s="76">
        <v>9489.2000000000007</v>
      </c>
      <c r="Q51" s="77"/>
      <c r="R51" s="77">
        <v>1.4894767373869662E-2</v>
      </c>
      <c r="S51" s="77">
        <v>3.7478157166089817E-4</v>
      </c>
    </row>
    <row r="52" spans="2:19">
      <c r="B52" s="73" t="s">
        <v>1820</v>
      </c>
      <c r="C52" s="74">
        <v>1091578</v>
      </c>
      <c r="D52" s="73"/>
      <c r="E52" s="75"/>
      <c r="F52" s="73" t="s">
        <v>268</v>
      </c>
      <c r="G52" s="73" t="s">
        <v>416</v>
      </c>
      <c r="H52" s="73" t="s">
        <v>269</v>
      </c>
      <c r="I52" s="73" t="s">
        <v>1821</v>
      </c>
      <c r="J52" s="74">
        <v>2.0699999999999998</v>
      </c>
      <c r="K52" s="73" t="s">
        <v>104</v>
      </c>
      <c r="L52" s="77">
        <v>5.4432000000000001E-2</v>
      </c>
      <c r="M52" s="77">
        <v>1.1599999999999999E-2</v>
      </c>
      <c r="N52" s="76">
        <v>293048.25748736464</v>
      </c>
      <c r="O52" s="76">
        <v>138.5</v>
      </c>
      <c r="P52" s="76">
        <v>405.87183662000001</v>
      </c>
      <c r="Q52" s="77">
        <v>7.9000000000000008E-3</v>
      </c>
      <c r="R52" s="77">
        <v>6.3707863571851506E-4</v>
      </c>
      <c r="S52" s="77">
        <v>1.6030148465765171E-5</v>
      </c>
    </row>
    <row r="53" spans="2:19">
      <c r="B53" s="73" t="s">
        <v>1822</v>
      </c>
      <c r="C53" s="74">
        <v>99101537</v>
      </c>
      <c r="D53" s="73"/>
      <c r="E53" s="94">
        <v>512475000</v>
      </c>
      <c r="F53" s="73" t="s">
        <v>291</v>
      </c>
      <c r="G53" s="73" t="s">
        <v>416</v>
      </c>
      <c r="H53" s="73" t="s">
        <v>269</v>
      </c>
      <c r="I53" s="73" t="s">
        <v>1823</v>
      </c>
      <c r="J53" s="74">
        <v>4.95</v>
      </c>
      <c r="K53" s="73" t="s">
        <v>104</v>
      </c>
      <c r="L53" s="77">
        <v>7.1499999999999994E-2</v>
      </c>
      <c r="M53" s="77">
        <v>1.2699999999999999E-2</v>
      </c>
      <c r="N53" s="76">
        <v>73780841.615563557</v>
      </c>
      <c r="O53" s="76">
        <v>141.87</v>
      </c>
      <c r="P53" s="76">
        <v>104672.88</v>
      </c>
      <c r="Q53" s="77"/>
      <c r="R53" s="77">
        <v>0.1643002779952972</v>
      </c>
      <c r="S53" s="77">
        <v>4.1341173625461152E-3</v>
      </c>
    </row>
    <row r="54" spans="2:19">
      <c r="B54" s="73" t="s">
        <v>1824</v>
      </c>
      <c r="C54" s="74">
        <v>100669</v>
      </c>
      <c r="D54" s="73"/>
      <c r="E54" s="94">
        <v>512475000</v>
      </c>
      <c r="F54" s="73" t="s">
        <v>291</v>
      </c>
      <c r="G54" s="73" t="s">
        <v>416</v>
      </c>
      <c r="H54" s="73" t="s">
        <v>269</v>
      </c>
      <c r="I54" s="73" t="s">
        <v>1825</v>
      </c>
      <c r="J54" s="74">
        <v>2.23</v>
      </c>
      <c r="K54" s="73" t="s">
        <v>104</v>
      </c>
      <c r="L54" s="77">
        <v>7.0900000000000005E-2</v>
      </c>
      <c r="M54" s="77">
        <v>9.1999999999999998E-3</v>
      </c>
      <c r="N54" s="76">
        <v>6297358.5173613578</v>
      </c>
      <c r="O54" s="76">
        <v>140.83000000000001</v>
      </c>
      <c r="P54" s="76">
        <v>8868.57</v>
      </c>
      <c r="Q54" s="77">
        <v>1.9300000000000001E-2</v>
      </c>
      <c r="R54" s="77">
        <v>1.3920592577759901E-2</v>
      </c>
      <c r="S54" s="77">
        <v>3.5026942239437371E-4</v>
      </c>
    </row>
    <row r="55" spans="2:19">
      <c r="B55" s="73" t="s">
        <v>2485</v>
      </c>
      <c r="C55" s="74">
        <v>1139740</v>
      </c>
      <c r="D55" s="73"/>
      <c r="E55" s="75"/>
      <c r="F55" s="73" t="s">
        <v>389</v>
      </c>
      <c r="G55" s="73" t="s">
        <v>416</v>
      </c>
      <c r="H55" s="73" t="s">
        <v>269</v>
      </c>
      <c r="I55" s="73" t="s">
        <v>2486</v>
      </c>
      <c r="J55" s="74">
        <v>2.78</v>
      </c>
      <c r="K55" s="73" t="s">
        <v>104</v>
      </c>
      <c r="L55" s="77">
        <v>3.2794999999999998E-2</v>
      </c>
      <c r="M55" s="77">
        <v>3.5499999999999997E-2</v>
      </c>
      <c r="N55" s="76">
        <v>10714422.509239955</v>
      </c>
      <c r="O55" s="76">
        <v>101.31</v>
      </c>
      <c r="P55" s="76">
        <v>10854.781444110999</v>
      </c>
      <c r="Q55" s="77">
        <v>3.2099999999999997E-2</v>
      </c>
      <c r="R55" s="77">
        <v>1.7038258705078437E-2</v>
      </c>
      <c r="S55" s="77">
        <v>4.2871601922811969E-4</v>
      </c>
    </row>
    <row r="56" spans="2:19">
      <c r="B56" s="73" t="s">
        <v>1826</v>
      </c>
      <c r="C56" s="74">
        <v>1093939</v>
      </c>
      <c r="D56" s="73"/>
      <c r="E56" s="94">
        <v>510929177</v>
      </c>
      <c r="F56" s="73" t="s">
        <v>291</v>
      </c>
      <c r="G56" s="73" t="s">
        <v>449</v>
      </c>
      <c r="H56" s="73" t="s">
        <v>103</v>
      </c>
      <c r="I56" s="73" t="s">
        <v>1827</v>
      </c>
      <c r="J56" s="74">
        <v>1.89</v>
      </c>
      <c r="K56" s="73" t="s">
        <v>104</v>
      </c>
      <c r="L56" s="77">
        <v>6.7000000000000004E-2</v>
      </c>
      <c r="M56" s="77">
        <v>3.5299999999999998E-2</v>
      </c>
      <c r="N56" s="76">
        <v>2116119.3514212277</v>
      </c>
      <c r="O56" s="76">
        <v>132.28</v>
      </c>
      <c r="P56" s="76">
        <v>2799.2026780599999</v>
      </c>
      <c r="Q56" s="77">
        <v>2.3199999999999998E-2</v>
      </c>
      <c r="R56" s="77">
        <v>4.393781638285279E-3</v>
      </c>
      <c r="S56" s="77">
        <v>1.1055616691404142E-4</v>
      </c>
    </row>
    <row r="57" spans="2:19">
      <c r="B57" s="73" t="s">
        <v>1828</v>
      </c>
      <c r="C57" s="74">
        <v>1092774</v>
      </c>
      <c r="D57" s="73"/>
      <c r="E57" s="94">
        <v>510929177</v>
      </c>
      <c r="F57" s="73" t="s">
        <v>291</v>
      </c>
      <c r="G57" s="73" t="s">
        <v>449</v>
      </c>
      <c r="H57" s="73" t="s">
        <v>103</v>
      </c>
      <c r="I57" s="73" t="s">
        <v>1829</v>
      </c>
      <c r="J57" s="74">
        <v>1.76</v>
      </c>
      <c r="K57" s="73" t="s">
        <v>104</v>
      </c>
      <c r="L57" s="77">
        <v>6.7000000000000004E-2</v>
      </c>
      <c r="M57" s="77">
        <v>3.7400000000000003E-2</v>
      </c>
      <c r="N57" s="76">
        <v>6214928.4600310447</v>
      </c>
      <c r="O57" s="76">
        <v>132.07</v>
      </c>
      <c r="P57" s="76">
        <v>8208.0560171630004</v>
      </c>
      <c r="Q57" s="77">
        <v>3.2300000000000002E-2</v>
      </c>
      <c r="R57" s="77">
        <v>1.2883813700557899E-2</v>
      </c>
      <c r="S57" s="77">
        <v>3.2418203161415515E-4</v>
      </c>
    </row>
    <row r="58" spans="2:19">
      <c r="B58" s="73" t="s">
        <v>1832</v>
      </c>
      <c r="C58" s="74">
        <v>2590081</v>
      </c>
      <c r="D58" s="73"/>
      <c r="E58" s="75">
        <v>520036658</v>
      </c>
      <c r="F58" s="73" t="s">
        <v>315</v>
      </c>
      <c r="G58" s="73" t="s">
        <v>449</v>
      </c>
      <c r="H58" s="73" t="s">
        <v>103</v>
      </c>
      <c r="I58" s="73" t="s">
        <v>1833</v>
      </c>
      <c r="J58" s="74">
        <v>0.85</v>
      </c>
      <c r="K58" s="73" t="s">
        <v>104</v>
      </c>
      <c r="L58" s="77">
        <v>6.5000000000000002E-2</v>
      </c>
      <c r="M58" s="77">
        <v>2.8899999999999999E-2</v>
      </c>
      <c r="N58" s="76">
        <v>297832.67851760914</v>
      </c>
      <c r="O58" s="76">
        <v>130.33000000000001</v>
      </c>
      <c r="P58" s="76">
        <v>388.165329912</v>
      </c>
      <c r="Q58" s="77">
        <v>1.4500000000000001E-2</v>
      </c>
      <c r="R58" s="77">
        <v>6.0928553425374226E-4</v>
      </c>
      <c r="S58" s="77">
        <v>1.533081950097905E-5</v>
      </c>
    </row>
    <row r="59" spans="2:19">
      <c r="B59" s="73" t="s">
        <v>2487</v>
      </c>
      <c r="C59" s="74">
        <v>1124908</v>
      </c>
      <c r="D59" s="73"/>
      <c r="E59" s="94">
        <v>513683474</v>
      </c>
      <c r="F59" s="73" t="s">
        <v>291</v>
      </c>
      <c r="G59" s="73" t="s">
        <v>449</v>
      </c>
      <c r="H59" s="73" t="s">
        <v>103</v>
      </c>
      <c r="I59" s="73" t="s">
        <v>2488</v>
      </c>
      <c r="J59" s="74">
        <v>0.42</v>
      </c>
      <c r="K59" s="73" t="s">
        <v>104</v>
      </c>
      <c r="L59" s="77">
        <v>8.2503999999999994E-2</v>
      </c>
      <c r="M59" s="77">
        <v>2.3E-2</v>
      </c>
      <c r="N59" s="76">
        <v>1487362.6952564467</v>
      </c>
      <c r="O59" s="76">
        <v>105.87</v>
      </c>
      <c r="P59" s="76">
        <v>1574.6708854680001</v>
      </c>
      <c r="Q59" s="77"/>
      <c r="R59" s="77">
        <v>2.471689555436835E-3</v>
      </c>
      <c r="S59" s="77">
        <v>6.219255883576647E-5</v>
      </c>
    </row>
    <row r="60" spans="2:19">
      <c r="B60" s="73" t="s">
        <v>2489</v>
      </c>
      <c r="C60" s="74">
        <v>1131234</v>
      </c>
      <c r="D60" s="73"/>
      <c r="E60" s="94">
        <v>513683474</v>
      </c>
      <c r="F60" s="73" t="s">
        <v>291</v>
      </c>
      <c r="G60" s="73" t="s">
        <v>449</v>
      </c>
      <c r="H60" s="73" t="s">
        <v>103</v>
      </c>
      <c r="I60" s="73" t="s">
        <v>2490</v>
      </c>
      <c r="J60" s="74">
        <v>1.53</v>
      </c>
      <c r="K60" s="73" t="s">
        <v>104</v>
      </c>
      <c r="L60" s="77">
        <v>5.2499999999999998E-2</v>
      </c>
      <c r="M60" s="77">
        <v>1.7600000000000001E-2</v>
      </c>
      <c r="N60" s="76">
        <v>1680907.0860308609</v>
      </c>
      <c r="O60" s="76">
        <v>107.58</v>
      </c>
      <c r="P60" s="76">
        <v>1808.319843152</v>
      </c>
      <c r="Q60" s="77">
        <v>1.5599999999999999E-2</v>
      </c>
      <c r="R60" s="77">
        <v>2.8384377398833951E-3</v>
      </c>
      <c r="S60" s="77">
        <v>7.142066274102088E-5</v>
      </c>
    </row>
    <row r="61" spans="2:19">
      <c r="B61" s="73" t="s">
        <v>2491</v>
      </c>
      <c r="C61" s="74">
        <v>1133867</v>
      </c>
      <c r="D61" s="73"/>
      <c r="E61" s="94">
        <v>513683474</v>
      </c>
      <c r="F61" s="73" t="s">
        <v>291</v>
      </c>
      <c r="G61" s="73" t="s">
        <v>449</v>
      </c>
      <c r="H61" s="73" t="s">
        <v>103</v>
      </c>
      <c r="I61" s="73" t="s">
        <v>2492</v>
      </c>
      <c r="J61" s="74">
        <v>1.86</v>
      </c>
      <c r="K61" s="73" t="s">
        <v>104</v>
      </c>
      <c r="L61" s="77">
        <v>5.2499999999999998E-2</v>
      </c>
      <c r="M61" s="77">
        <v>1.8800000000000001E-2</v>
      </c>
      <c r="N61" s="76">
        <v>3361814.5391754122</v>
      </c>
      <c r="O61" s="76">
        <v>106.72</v>
      </c>
      <c r="P61" s="76">
        <v>3587.7284762079998</v>
      </c>
      <c r="Q61" s="77">
        <v>4.3099999999999999E-2</v>
      </c>
      <c r="R61" s="77">
        <v>5.6314948629732778E-3</v>
      </c>
      <c r="S61" s="77">
        <v>1.4169946012369781E-4</v>
      </c>
    </row>
    <row r="62" spans="2:19">
      <c r="B62" s="73" t="s">
        <v>1830</v>
      </c>
      <c r="C62" s="74">
        <v>1107168</v>
      </c>
      <c r="D62" s="73"/>
      <c r="E62" s="75"/>
      <c r="F62" s="73" t="s">
        <v>291</v>
      </c>
      <c r="G62" s="73" t="s">
        <v>241</v>
      </c>
      <c r="H62" s="73" t="s">
        <v>269</v>
      </c>
      <c r="I62" s="73" t="s">
        <v>1831</v>
      </c>
      <c r="J62" s="74">
        <v>0.95</v>
      </c>
      <c r="K62" s="73" t="s">
        <v>104</v>
      </c>
      <c r="L62" s="77">
        <v>6.5040000000000001E-2</v>
      </c>
      <c r="M62" s="77">
        <v>3.39E-2</v>
      </c>
      <c r="N62" s="76">
        <v>6137.3022888305068</v>
      </c>
      <c r="O62" s="76">
        <v>125.61</v>
      </c>
      <c r="P62" s="76">
        <v>7.7090654050000005</v>
      </c>
      <c r="Q62" s="77"/>
      <c r="R62" s="77">
        <v>1.2100570741202769E-5</v>
      </c>
      <c r="S62" s="77">
        <v>3.0447410198146928E-7</v>
      </c>
    </row>
    <row r="63" spans="2:19">
      <c r="B63" s="73" t="s">
        <v>1834</v>
      </c>
      <c r="C63" s="74">
        <v>1119049</v>
      </c>
      <c r="D63" s="73"/>
      <c r="E63" s="94">
        <v>513467000</v>
      </c>
      <c r="F63" s="73" t="s">
        <v>268</v>
      </c>
      <c r="G63" s="73" t="s">
        <v>241</v>
      </c>
      <c r="H63" s="73" t="s">
        <v>269</v>
      </c>
      <c r="I63" s="73" t="s">
        <v>1835</v>
      </c>
      <c r="J63" s="74">
        <v>2.16</v>
      </c>
      <c r="K63" s="73" t="s">
        <v>104</v>
      </c>
      <c r="L63" s="77">
        <v>4.6300000000000001E-2</v>
      </c>
      <c r="M63" s="77">
        <v>1.7999999999999999E-2</v>
      </c>
      <c r="N63" s="76">
        <v>3241741.7057410739</v>
      </c>
      <c r="O63" s="76">
        <v>116.79</v>
      </c>
      <c r="P63" s="76">
        <v>3786.030138135</v>
      </c>
      <c r="Q63" s="77">
        <v>1.49E-2</v>
      </c>
      <c r="R63" s="77">
        <v>5.9427599985225777E-3</v>
      </c>
      <c r="S63" s="77">
        <v>1.4953150165722743E-4</v>
      </c>
    </row>
    <row r="64" spans="2:19">
      <c r="B64" s="73" t="s">
        <v>1836</v>
      </c>
      <c r="C64" s="74">
        <v>99104044</v>
      </c>
      <c r="D64" s="73"/>
      <c r="E64" s="75"/>
      <c r="F64" s="73" t="s">
        <v>119</v>
      </c>
      <c r="G64" s="73" t="s">
        <v>241</v>
      </c>
      <c r="H64" s="73" t="s">
        <v>103</v>
      </c>
      <c r="I64" s="73" t="s">
        <v>1837</v>
      </c>
      <c r="J64" s="74">
        <v>2.84</v>
      </c>
      <c r="K64" s="73" t="s">
        <v>104</v>
      </c>
      <c r="L64" s="77">
        <v>5.7500000000000002E-2</v>
      </c>
      <c r="M64" s="77">
        <v>4.0300000000000002E-2</v>
      </c>
      <c r="N64" s="76">
        <v>50000000</v>
      </c>
      <c r="O64" s="76">
        <v>106.75</v>
      </c>
      <c r="P64" s="76">
        <v>53375</v>
      </c>
      <c r="Q64" s="77">
        <v>0.83330000000000004</v>
      </c>
      <c r="R64" s="77">
        <v>8.3780319582292831E-2</v>
      </c>
      <c r="S64" s="77">
        <v>2.108077223306542E-3</v>
      </c>
    </row>
    <row r="65" spans="2:23">
      <c r="B65" s="73" t="s">
        <v>1838</v>
      </c>
      <c r="C65" s="74">
        <v>1099126</v>
      </c>
      <c r="D65" s="73"/>
      <c r="E65" s="75">
        <v>510607328</v>
      </c>
      <c r="F65" s="73" t="s">
        <v>291</v>
      </c>
      <c r="G65" s="73" t="s">
        <v>706</v>
      </c>
      <c r="H65" s="73" t="s">
        <v>103</v>
      </c>
      <c r="I65" s="73" t="s">
        <v>1839</v>
      </c>
      <c r="J65" s="74">
        <v>0.99</v>
      </c>
      <c r="K65" s="73" t="s">
        <v>104</v>
      </c>
      <c r="L65" s="77">
        <v>5.6000000000000001E-2</v>
      </c>
      <c r="M65" s="77">
        <v>1.26E-2</v>
      </c>
      <c r="N65" s="76">
        <v>871675.51112766296</v>
      </c>
      <c r="O65" s="76">
        <v>124.86</v>
      </c>
      <c r="P65" s="76">
        <v>1088.374043194</v>
      </c>
      <c r="Q65" s="77">
        <v>5.8099999999999999E-2</v>
      </c>
      <c r="R65" s="77">
        <v>1.7083714316415083E-3</v>
      </c>
      <c r="S65" s="77">
        <v>3.5520360670365127E-5</v>
      </c>
    </row>
    <row r="66" spans="2:23">
      <c r="B66" s="73" t="s">
        <v>1838</v>
      </c>
      <c r="C66" s="74">
        <v>1099126</v>
      </c>
      <c r="D66" s="73"/>
      <c r="E66" s="75">
        <v>510607328</v>
      </c>
      <c r="F66" s="73" t="s">
        <v>291</v>
      </c>
      <c r="G66" s="73" t="s">
        <v>706</v>
      </c>
      <c r="H66" s="73" t="s">
        <v>103</v>
      </c>
      <c r="I66" s="73" t="s">
        <v>1839</v>
      </c>
      <c r="J66" s="74">
        <v>0.97</v>
      </c>
      <c r="K66" s="73" t="s">
        <v>104</v>
      </c>
      <c r="L66" s="77">
        <v>5.6000000000000001E-2</v>
      </c>
      <c r="M66" s="77">
        <v>5.6800000000000003E-2</v>
      </c>
      <c r="N66" s="76">
        <v>1842052.8170987139</v>
      </c>
      <c r="O66" s="76">
        <v>119.74</v>
      </c>
      <c r="P66" s="76">
        <v>2205.6740431940002</v>
      </c>
      <c r="Q66" s="77"/>
      <c r="R66" s="77">
        <v>3.4621466273191811E-3</v>
      </c>
      <c r="S66" s="77">
        <v>8.7114402107648183E-5</v>
      </c>
    </row>
    <row r="67" spans="2:23">
      <c r="B67" s="73" t="s">
        <v>1840</v>
      </c>
      <c r="C67" s="74">
        <v>1109180</v>
      </c>
      <c r="D67" s="73"/>
      <c r="E67" s="94">
        <v>510155625</v>
      </c>
      <c r="F67" s="73" t="s">
        <v>322</v>
      </c>
      <c r="G67" s="73" t="s">
        <v>1841</v>
      </c>
      <c r="H67" s="73" t="s">
        <v>269</v>
      </c>
      <c r="I67" s="73" t="s">
        <v>1842</v>
      </c>
      <c r="J67" s="74"/>
      <c r="K67" s="73" t="s">
        <v>104</v>
      </c>
      <c r="L67" s="77">
        <v>6.1499999999999999E-2</v>
      </c>
      <c r="M67" s="77">
        <v>6.1499999999999999E-2</v>
      </c>
      <c r="N67" s="76">
        <v>15382982.859999999</v>
      </c>
      <c r="O67" s="76">
        <v>0</v>
      </c>
      <c r="P67" s="76">
        <v>0</v>
      </c>
      <c r="Q67" s="77">
        <v>0.1099</v>
      </c>
      <c r="R67" s="77">
        <v>0</v>
      </c>
      <c r="S67" s="77">
        <v>0</v>
      </c>
    </row>
    <row r="68" spans="2:23">
      <c r="B68" s="73" t="s">
        <v>1846</v>
      </c>
      <c r="C68" s="74">
        <v>1088202</v>
      </c>
      <c r="D68" s="73"/>
      <c r="E68" s="75"/>
      <c r="F68" s="73" t="s">
        <v>389</v>
      </c>
      <c r="G68" s="73" t="s">
        <v>1844</v>
      </c>
      <c r="H68" s="73" t="s">
        <v>1847</v>
      </c>
      <c r="I68" s="73" t="s">
        <v>1848</v>
      </c>
      <c r="J68" s="74">
        <v>0</v>
      </c>
      <c r="K68" s="73" t="s">
        <v>104</v>
      </c>
      <c r="L68" s="77">
        <v>3.3500000000000002E-2</v>
      </c>
      <c r="M68" s="77">
        <v>0</v>
      </c>
      <c r="N68" s="76">
        <v>600886.52</v>
      </c>
      <c r="O68" s="76">
        <v>0</v>
      </c>
      <c r="P68" s="76">
        <v>0</v>
      </c>
      <c r="Q68" s="77">
        <v>8.0100000000000005E-2</v>
      </c>
      <c r="R68" s="77">
        <v>0</v>
      </c>
      <c r="S68" s="77">
        <v>0</v>
      </c>
      <c r="W68" s="89"/>
    </row>
    <row r="69" spans="2:23">
      <c r="B69" s="73" t="s">
        <v>1849</v>
      </c>
      <c r="C69" s="74">
        <v>3520046</v>
      </c>
      <c r="D69" s="73"/>
      <c r="E69" s="75"/>
      <c r="F69" s="73" t="s">
        <v>291</v>
      </c>
      <c r="G69" s="73" t="s">
        <v>1850</v>
      </c>
      <c r="H69" s="73" t="s">
        <v>1847</v>
      </c>
      <c r="I69" s="73" t="s">
        <v>1851</v>
      </c>
      <c r="J69" s="74"/>
      <c r="K69" s="73" t="s">
        <v>104</v>
      </c>
      <c r="L69" s="77">
        <v>6.4000000000000001E-2</v>
      </c>
      <c r="M69" s="77">
        <v>6.4000000000000001E-2</v>
      </c>
      <c r="N69" s="76">
        <v>11500000</v>
      </c>
      <c r="O69" s="76">
        <v>0</v>
      </c>
      <c r="P69" s="76">
        <v>0</v>
      </c>
      <c r="Q69" s="77">
        <v>7.0000000000000007E-2</v>
      </c>
      <c r="R69" s="77">
        <v>0</v>
      </c>
      <c r="S69" s="77">
        <v>4.8311008141425053E-5</v>
      </c>
    </row>
    <row r="70" spans="2:23">
      <c r="B70" s="73" t="s">
        <v>1852</v>
      </c>
      <c r="C70" s="74">
        <v>1126770</v>
      </c>
      <c r="D70" s="73"/>
      <c r="E70" s="94">
        <v>510155625</v>
      </c>
      <c r="F70" s="73" t="s">
        <v>291</v>
      </c>
      <c r="G70" s="73"/>
      <c r="H70" s="73"/>
      <c r="I70" s="73"/>
      <c r="J70" s="74"/>
      <c r="K70" s="73" t="s">
        <v>104</v>
      </c>
      <c r="L70" s="77"/>
      <c r="M70" s="77"/>
      <c r="N70" s="76">
        <v>3077985.4099999997</v>
      </c>
      <c r="O70" s="76">
        <v>0</v>
      </c>
      <c r="P70" s="76">
        <v>1.39015E-8</v>
      </c>
      <c r="Q70" s="77"/>
      <c r="R70" s="77">
        <v>2.1820554804182553E-14</v>
      </c>
      <c r="S70" s="77">
        <v>5.4904797226783872E-16</v>
      </c>
    </row>
    <row r="71" spans="2:23">
      <c r="B71" s="73" t="s">
        <v>1853</v>
      </c>
      <c r="C71" s="74">
        <v>1790054</v>
      </c>
      <c r="D71" s="73"/>
      <c r="E71" s="75"/>
      <c r="F71" s="73" t="s">
        <v>291</v>
      </c>
      <c r="G71" s="73"/>
      <c r="H71" s="73"/>
      <c r="I71" s="73"/>
      <c r="J71" s="74"/>
      <c r="K71" s="73" t="s">
        <v>104</v>
      </c>
      <c r="L71" s="77"/>
      <c r="M71" s="77"/>
      <c r="N71" s="76">
        <v>498470.25495750713</v>
      </c>
      <c r="O71" s="76">
        <v>17.649999999999999</v>
      </c>
      <c r="P71" s="76">
        <v>87.98</v>
      </c>
      <c r="Q71" s="77">
        <v>5.5999999999999999E-3</v>
      </c>
      <c r="R71" s="77">
        <v>1.380982204562084E-4</v>
      </c>
      <c r="S71" s="77">
        <v>3.4748221846652848E-6</v>
      </c>
    </row>
    <row r="72" spans="2:23">
      <c r="B72" s="73" t="s">
        <v>1854</v>
      </c>
      <c r="C72" s="74">
        <v>1101567</v>
      </c>
      <c r="D72" s="73"/>
      <c r="E72" s="94">
        <v>520043878</v>
      </c>
      <c r="F72" s="73" t="s">
        <v>379</v>
      </c>
      <c r="G72" s="73" t="s">
        <v>1844</v>
      </c>
      <c r="H72" s="73" t="s">
        <v>1847</v>
      </c>
      <c r="I72" s="73"/>
      <c r="J72" s="74"/>
      <c r="K72" s="73" t="s">
        <v>104</v>
      </c>
      <c r="L72" s="77"/>
      <c r="M72" s="77"/>
      <c r="N72" s="76">
        <v>31181643.13222079</v>
      </c>
      <c r="O72" s="76">
        <v>109.06</v>
      </c>
      <c r="P72" s="76">
        <v>34006.699999999997</v>
      </c>
      <c r="Q72" s="77">
        <v>2.29E-2</v>
      </c>
      <c r="R72" s="77">
        <v>5.337877646724417E-2</v>
      </c>
      <c r="S72" s="77">
        <v>1.3431147486617063E-3</v>
      </c>
    </row>
    <row r="73" spans="2:23">
      <c r="B73" s="73" t="s">
        <v>1843</v>
      </c>
      <c r="C73" s="74">
        <v>1101567</v>
      </c>
      <c r="D73" s="73"/>
      <c r="E73" s="94">
        <v>520043878</v>
      </c>
      <c r="F73" s="73" t="s">
        <v>379</v>
      </c>
      <c r="G73" s="73" t="s">
        <v>1844</v>
      </c>
      <c r="H73" s="73" t="s">
        <v>1847</v>
      </c>
      <c r="I73" s="73" t="s">
        <v>1845</v>
      </c>
      <c r="J73" s="74">
        <v>2.61</v>
      </c>
      <c r="K73" s="73" t="s">
        <v>104</v>
      </c>
      <c r="L73" s="77"/>
      <c r="M73" s="77">
        <v>0.1027</v>
      </c>
      <c r="N73" s="76">
        <v>6431208.9472483043</v>
      </c>
      <c r="O73" s="76">
        <v>109.06</v>
      </c>
      <c r="P73" s="76">
        <v>7013.8764778690002</v>
      </c>
      <c r="Q73" s="77">
        <v>0</v>
      </c>
      <c r="R73" s="77">
        <v>1.1009364174737073E-2</v>
      </c>
      <c r="S73" s="77">
        <v>2.7701720374859298E-4</v>
      </c>
    </row>
    <row r="74" spans="2:23">
      <c r="B74" s="73" t="s">
        <v>1855</v>
      </c>
      <c r="C74" s="74">
        <v>1085117</v>
      </c>
      <c r="D74" s="73"/>
      <c r="E74" s="75"/>
      <c r="F74" s="73" t="s">
        <v>588</v>
      </c>
      <c r="G74" s="73"/>
      <c r="H74" s="73"/>
      <c r="I74" s="73"/>
      <c r="J74" s="74"/>
      <c r="K74" s="73" t="s">
        <v>104</v>
      </c>
      <c r="L74" s="77">
        <v>6.5000000000000002E-2</v>
      </c>
      <c r="M74" s="77"/>
      <c r="N74" s="76">
        <v>140250.10999999999</v>
      </c>
      <c r="O74" s="76">
        <v>0</v>
      </c>
      <c r="P74" s="76">
        <v>0</v>
      </c>
      <c r="Q74" s="77">
        <v>0</v>
      </c>
      <c r="R74" s="77">
        <v>0</v>
      </c>
      <c r="S74" s="77">
        <v>0</v>
      </c>
    </row>
    <row r="75" spans="2:23">
      <c r="B75" s="73" t="s">
        <v>1856</v>
      </c>
      <c r="C75" s="74">
        <v>7749997</v>
      </c>
      <c r="D75" s="73"/>
      <c r="E75" s="75"/>
      <c r="F75" s="73" t="s">
        <v>317</v>
      </c>
      <c r="G75" s="73"/>
      <c r="H75" s="73"/>
      <c r="I75" s="73"/>
      <c r="J75" s="74"/>
      <c r="K75" s="73" t="s">
        <v>104</v>
      </c>
      <c r="L75" s="77"/>
      <c r="M75" s="77"/>
      <c r="N75" s="76">
        <v>33857.5</v>
      </c>
      <c r="O75" s="76">
        <v>0</v>
      </c>
      <c r="P75" s="76">
        <v>0</v>
      </c>
      <c r="Q75" s="77">
        <v>0</v>
      </c>
      <c r="R75" s="77">
        <v>0</v>
      </c>
      <c r="S75" s="77">
        <v>0</v>
      </c>
    </row>
    <row r="76" spans="2:23">
      <c r="B76" s="73" t="s">
        <v>1857</v>
      </c>
      <c r="C76" s="74">
        <v>1116037</v>
      </c>
      <c r="D76" s="73"/>
      <c r="E76" s="75"/>
      <c r="F76" s="73" t="s">
        <v>1858</v>
      </c>
      <c r="G76" s="73"/>
      <c r="H76" s="73"/>
      <c r="I76" s="73"/>
      <c r="J76" s="74"/>
      <c r="K76" s="73" t="s">
        <v>104</v>
      </c>
      <c r="L76" s="77"/>
      <c r="M76" s="77"/>
      <c r="N76" s="76">
        <v>38577.842939613314</v>
      </c>
      <c r="O76" s="76">
        <v>109.13</v>
      </c>
      <c r="P76" s="76">
        <v>42.1</v>
      </c>
      <c r="Q76" s="77">
        <v>0</v>
      </c>
      <c r="R76" s="77">
        <v>6.6082462846173831E-5</v>
      </c>
      <c r="S76" s="77">
        <v>1.6627644234417878E-6</v>
      </c>
    </row>
    <row r="77" spans="2:23">
      <c r="B77" s="73" t="s">
        <v>2493</v>
      </c>
      <c r="C77" s="74">
        <v>701001851</v>
      </c>
      <c r="D77" s="73"/>
      <c r="E77" s="44">
        <v>513569236</v>
      </c>
      <c r="F77" s="73" t="s">
        <v>315</v>
      </c>
      <c r="G77" s="73" t="s">
        <v>449</v>
      </c>
      <c r="H77" s="73" t="s">
        <v>103</v>
      </c>
      <c r="I77" s="85">
        <v>42855</v>
      </c>
      <c r="J77" s="74">
        <v>2.17</v>
      </c>
      <c r="K77" s="73" t="s">
        <v>104</v>
      </c>
      <c r="L77" s="77">
        <v>6.4500000000000002E-2</v>
      </c>
      <c r="M77" s="77">
        <v>9.6000000000000002E-2</v>
      </c>
      <c r="N77" s="76">
        <v>430580.58058058057</v>
      </c>
      <c r="O77" s="76">
        <v>139.86000000000001</v>
      </c>
      <c r="P77" s="76">
        <v>602.21</v>
      </c>
      <c r="Q77" s="77">
        <v>0</v>
      </c>
      <c r="R77" s="77">
        <v>9.4526175654618396E-4</v>
      </c>
      <c r="S77" s="77">
        <v>2.3784640461778597E-5</v>
      </c>
    </row>
    <row r="78" spans="2:23">
      <c r="B78" s="73" t="s">
        <v>2493</v>
      </c>
      <c r="C78" s="74">
        <v>701001836</v>
      </c>
      <c r="D78" s="73"/>
      <c r="E78" s="44">
        <v>513569236</v>
      </c>
      <c r="F78" s="73" t="s">
        <v>315</v>
      </c>
      <c r="G78" t="s">
        <v>449</v>
      </c>
      <c r="H78" t="s">
        <v>103</v>
      </c>
      <c r="I78" s="50">
        <v>42855</v>
      </c>
      <c r="J78" s="74">
        <v>2.17</v>
      </c>
      <c r="K78" s="73" t="s">
        <v>104</v>
      </c>
      <c r="L78" s="77">
        <v>6.4500000000000002E-2</v>
      </c>
      <c r="M78" s="77">
        <v>0</v>
      </c>
      <c r="N78" s="76">
        <v>93034.677779431455</v>
      </c>
      <c r="O78" s="76">
        <v>134.38</v>
      </c>
      <c r="P78" s="76">
        <v>125.02</v>
      </c>
      <c r="Q78" s="77">
        <v>0</v>
      </c>
      <c r="R78" s="77">
        <v>1.9623823052324589E-4</v>
      </c>
      <c r="S78" s="77">
        <v>4.9377389125580116E-6</v>
      </c>
    </row>
    <row r="79" spans="2:23">
      <c r="B79" s="73" t="s">
        <v>2493</v>
      </c>
      <c r="C79" s="74">
        <v>701001844</v>
      </c>
      <c r="D79" s="73"/>
      <c r="E79" s="44">
        <v>513569236</v>
      </c>
      <c r="F79" s="73" t="s">
        <v>315</v>
      </c>
      <c r="G79" s="73" t="s">
        <v>2759</v>
      </c>
      <c r="H79" s="73" t="s">
        <v>269</v>
      </c>
      <c r="I79" s="85">
        <v>42855</v>
      </c>
      <c r="J79" s="74">
        <v>0</v>
      </c>
      <c r="K79" s="73" t="s">
        <v>104</v>
      </c>
      <c r="L79" s="77">
        <v>6.4500000000000002E-2</v>
      </c>
      <c r="M79" s="77">
        <v>0</v>
      </c>
      <c r="N79" s="76">
        <v>23463.312993004914</v>
      </c>
      <c r="O79" s="76">
        <v>134.38</v>
      </c>
      <c r="P79" s="76">
        <v>31.53</v>
      </c>
      <c r="Q79" s="77">
        <v>0</v>
      </c>
      <c r="R79" s="77">
        <v>4.9491212673155844E-5</v>
      </c>
      <c r="S79" s="77">
        <v>1.2452960159410824E-6</v>
      </c>
    </row>
    <row r="80" spans="2:23">
      <c r="B80" s="73" t="s">
        <v>2493</v>
      </c>
      <c r="C80" s="74">
        <v>701001869</v>
      </c>
      <c r="D80" s="73"/>
      <c r="E80" s="44">
        <v>513569236</v>
      </c>
      <c r="F80" s="73" t="s">
        <v>315</v>
      </c>
      <c r="G80" s="73" t="s">
        <v>449</v>
      </c>
      <c r="H80" s="73" t="s">
        <v>103</v>
      </c>
      <c r="I80" s="85">
        <v>42855</v>
      </c>
      <c r="J80" s="74">
        <v>0</v>
      </c>
      <c r="K80" s="73" t="s">
        <v>104</v>
      </c>
      <c r="L80" s="77">
        <v>6.4500000000000002E-2</v>
      </c>
      <c r="M80" s="77">
        <v>0</v>
      </c>
      <c r="N80" s="76">
        <v>80860.247060574475</v>
      </c>
      <c r="O80" s="76">
        <v>134.38</v>
      </c>
      <c r="P80" s="76">
        <v>108.66</v>
      </c>
      <c r="Q80" s="77">
        <v>0</v>
      </c>
      <c r="R80" s="77">
        <v>1.705586796405047E-4</v>
      </c>
      <c r="S80" s="77">
        <v>4.2915910273440532E-6</v>
      </c>
    </row>
    <row r="81" spans="2:19">
      <c r="B81" s="73" t="s">
        <v>2493</v>
      </c>
      <c r="C81" s="74">
        <v>701001828</v>
      </c>
      <c r="D81" s="73"/>
      <c r="E81" s="44">
        <v>513569236</v>
      </c>
      <c r="F81" s="73" t="s">
        <v>315</v>
      </c>
      <c r="G81" s="73" t="s">
        <v>449</v>
      </c>
      <c r="H81" s="73" t="s">
        <v>103</v>
      </c>
      <c r="I81" s="85">
        <v>42855</v>
      </c>
      <c r="J81" s="74">
        <v>2.17</v>
      </c>
      <c r="K81" s="73" t="s">
        <v>104</v>
      </c>
      <c r="L81" s="77">
        <v>6.4500000000000002E-2</v>
      </c>
      <c r="M81" s="77">
        <v>9.6000000000000002E-2</v>
      </c>
      <c r="N81" s="76">
        <v>495402.54540254537</v>
      </c>
      <c r="O81" s="76">
        <v>139.86000000000001</v>
      </c>
      <c r="P81" s="76">
        <v>692.87</v>
      </c>
      <c r="Q81" s="77">
        <v>0</v>
      </c>
      <c r="R81" s="77">
        <v>1.0875666515968755E-3</v>
      </c>
      <c r="S81" s="77">
        <v>2.7365310833019273E-5</v>
      </c>
    </row>
    <row r="82" spans="2:19">
      <c r="B82" s="73" t="s">
        <v>2494</v>
      </c>
      <c r="C82" s="74">
        <v>701001877</v>
      </c>
      <c r="D82" s="73"/>
      <c r="E82" s="44">
        <v>513569236</v>
      </c>
      <c r="F82" s="73" t="s">
        <v>315</v>
      </c>
      <c r="G82" s="73" t="s">
        <v>2759</v>
      </c>
      <c r="H82" s="73" t="s">
        <v>269</v>
      </c>
      <c r="I82" s="85">
        <v>42855</v>
      </c>
      <c r="J82" s="74">
        <v>2.17</v>
      </c>
      <c r="K82" s="73" t="s">
        <v>104</v>
      </c>
      <c r="L82" s="77">
        <v>6.4500000000000002E-2</v>
      </c>
      <c r="M82" s="77">
        <v>9.6000000000000002E-2</v>
      </c>
      <c r="N82" s="76">
        <v>125010.72501072501</v>
      </c>
      <c r="O82" s="76">
        <v>139.86000000000001</v>
      </c>
      <c r="P82" s="76">
        <v>174.84</v>
      </c>
      <c r="Q82" s="77">
        <v>0</v>
      </c>
      <c r="R82" s="77">
        <v>2.7443842764905067E-4</v>
      </c>
      <c r="S82" s="77">
        <v>6.9054093062841369E-6</v>
      </c>
    </row>
    <row r="83" spans="2:19">
      <c r="B83" s="73" t="s">
        <v>2495</v>
      </c>
      <c r="C83" s="74">
        <v>701001885</v>
      </c>
      <c r="D83" s="73"/>
      <c r="E83" s="44">
        <v>513569236</v>
      </c>
      <c r="F83" s="73" t="s">
        <v>315</v>
      </c>
      <c r="G83" s="73" t="s">
        <v>449</v>
      </c>
      <c r="H83" s="73" t="s">
        <v>103</v>
      </c>
      <c r="I83" s="85">
        <v>42855</v>
      </c>
      <c r="J83" s="74">
        <v>2.17</v>
      </c>
      <c r="K83" s="73" t="s">
        <v>104</v>
      </c>
      <c r="L83" s="77">
        <v>6.4500000000000002E-2</v>
      </c>
      <c r="M83" s="77">
        <v>9.6000000000000002E-2</v>
      </c>
      <c r="N83" s="76">
        <v>185199.48519948518</v>
      </c>
      <c r="O83" s="76">
        <v>139.86000000000001</v>
      </c>
      <c r="P83" s="76">
        <v>259.02</v>
      </c>
      <c r="Q83" s="77">
        <v>0</v>
      </c>
      <c r="R83" s="77">
        <v>4.0657196024740963E-4</v>
      </c>
      <c r="S83" s="77">
        <v>1.0230148241327596E-5</v>
      </c>
    </row>
    <row r="84" spans="2:19">
      <c r="B84" s="73" t="s">
        <v>2496</v>
      </c>
      <c r="C84" s="74">
        <v>701001893</v>
      </c>
      <c r="D84" s="73"/>
      <c r="E84" s="44">
        <v>513569236</v>
      </c>
      <c r="F84" s="73" t="s">
        <v>315</v>
      </c>
      <c r="G84" s="73" t="s">
        <v>2759</v>
      </c>
      <c r="H84" s="73" t="s">
        <v>269</v>
      </c>
      <c r="I84" s="85">
        <v>42855</v>
      </c>
      <c r="J84" s="74">
        <v>0</v>
      </c>
      <c r="K84" s="73" t="s">
        <v>104</v>
      </c>
      <c r="L84" s="77">
        <v>6.4500000000000002E-2</v>
      </c>
      <c r="M84" s="77">
        <v>0</v>
      </c>
      <c r="N84" s="76">
        <v>34774.520017859802</v>
      </c>
      <c r="O84" s="76">
        <v>134.38</v>
      </c>
      <c r="P84" s="76">
        <v>46.73</v>
      </c>
      <c r="Q84" s="77">
        <v>0</v>
      </c>
      <c r="R84" s="77">
        <v>7.3349964104553507E-5</v>
      </c>
      <c r="S84" s="77">
        <v>1.8456290144283784E-6</v>
      </c>
    </row>
    <row r="85" spans="2:19">
      <c r="B85" s="73" t="s">
        <v>1859</v>
      </c>
      <c r="C85" s="74">
        <v>3780038</v>
      </c>
      <c r="D85" s="73"/>
      <c r="E85" s="75" t="s">
        <v>3825</v>
      </c>
      <c r="F85" s="73" t="s">
        <v>412</v>
      </c>
      <c r="G85" s="73" t="s">
        <v>499</v>
      </c>
      <c r="H85" s="73" t="s">
        <v>1847</v>
      </c>
      <c r="I85" s="73"/>
      <c r="J85" s="74">
        <v>0.44</v>
      </c>
      <c r="K85" s="73" t="s">
        <v>104</v>
      </c>
      <c r="L85" s="77">
        <v>6.6000000000000003E-2</v>
      </c>
      <c r="M85" s="77">
        <v>0.01</v>
      </c>
      <c r="N85" s="76">
        <v>4515418.4760216642</v>
      </c>
      <c r="O85" s="76">
        <v>60.93</v>
      </c>
      <c r="P85" s="76">
        <v>2751.2444774400001</v>
      </c>
      <c r="Q85" s="77">
        <v>1.6899999999999998E-2</v>
      </c>
      <c r="R85" s="77">
        <v>4.3185038233056949E-3</v>
      </c>
      <c r="S85" s="77">
        <v>1.0866202938902432E-4</v>
      </c>
    </row>
    <row r="86" spans="2:19">
      <c r="B86" s="73" t="s">
        <v>1860</v>
      </c>
      <c r="C86" s="74">
        <v>1350107</v>
      </c>
      <c r="D86" s="73"/>
      <c r="E86" s="75"/>
      <c r="F86" s="73" t="s">
        <v>379</v>
      </c>
      <c r="G86" s="73"/>
      <c r="H86" s="73"/>
      <c r="I86" s="73"/>
      <c r="J86" s="74"/>
      <c r="K86" s="73" t="s">
        <v>104</v>
      </c>
      <c r="L86" s="77"/>
      <c r="M86" s="77"/>
      <c r="N86" s="76">
        <v>218357.14285714284</v>
      </c>
      <c r="O86" s="76">
        <v>84</v>
      </c>
      <c r="P86" s="76">
        <v>183.42</v>
      </c>
      <c r="Q86" s="77">
        <v>1.5299999999999999E-2</v>
      </c>
      <c r="R86" s="77">
        <v>2.8790606497019485E-4</v>
      </c>
      <c r="S86" s="77">
        <v>7.2442814856934124E-6</v>
      </c>
    </row>
    <row r="87" spans="2:19">
      <c r="B87" s="73" t="s">
        <v>1861</v>
      </c>
      <c r="C87" s="74">
        <v>4150124</v>
      </c>
      <c r="D87" s="73"/>
      <c r="E87" s="75"/>
      <c r="F87" s="73" t="s">
        <v>291</v>
      </c>
      <c r="G87" s="73"/>
      <c r="H87" s="73"/>
      <c r="I87" s="73"/>
      <c r="J87" s="74"/>
      <c r="K87" s="73" t="s">
        <v>104</v>
      </c>
      <c r="L87" s="77"/>
      <c r="M87" s="77"/>
      <c r="N87" s="76">
        <v>1068596.4912280701</v>
      </c>
      <c r="O87" s="76">
        <v>17.100000000000001</v>
      </c>
      <c r="P87" s="76">
        <v>182.73</v>
      </c>
      <c r="Q87" s="77">
        <v>3.3999999999999998E-3</v>
      </c>
      <c r="R87" s="77">
        <v>2.8682300322758537E-4</v>
      </c>
      <c r="S87" s="77">
        <v>7.2170295272094498E-6</v>
      </c>
    </row>
    <row r="88" spans="2:19">
      <c r="B88" s="73" t="s">
        <v>1862</v>
      </c>
      <c r="C88" s="74">
        <v>4150090</v>
      </c>
      <c r="D88" s="73"/>
      <c r="E88" s="75"/>
      <c r="F88" s="73" t="s">
        <v>291</v>
      </c>
      <c r="G88" s="73"/>
      <c r="H88" s="73"/>
      <c r="I88" s="73"/>
      <c r="J88" s="74"/>
      <c r="K88" s="73" t="s">
        <v>104</v>
      </c>
      <c r="L88" s="77"/>
      <c r="M88" s="77"/>
      <c r="N88" s="76">
        <v>548833.33333333337</v>
      </c>
      <c r="O88" s="76">
        <v>6</v>
      </c>
      <c r="P88" s="76">
        <v>32.93</v>
      </c>
      <c r="Q88" s="77">
        <v>5.7000000000000002E-3</v>
      </c>
      <c r="R88" s="77">
        <v>5.1688729252363524E-5</v>
      </c>
      <c r="S88" s="77">
        <v>1.3005898447491228E-6</v>
      </c>
    </row>
    <row r="89" spans="2:19">
      <c r="B89" s="73" t="s">
        <v>1863</v>
      </c>
      <c r="C89" s="74">
        <v>991010083</v>
      </c>
      <c r="D89" s="73"/>
      <c r="E89" s="75">
        <v>520000472</v>
      </c>
      <c r="F89" s="73" t="s">
        <v>268</v>
      </c>
      <c r="G89" s="73"/>
      <c r="H89" s="73"/>
      <c r="I89" s="73" t="s">
        <v>1864</v>
      </c>
      <c r="J89" s="74">
        <v>1.81</v>
      </c>
      <c r="K89" s="73" t="s">
        <v>104</v>
      </c>
      <c r="L89" s="77">
        <v>4.5999999999999999E-2</v>
      </c>
      <c r="M89" s="77">
        <v>8.0000000000000002E-3</v>
      </c>
      <c r="N89" s="76">
        <v>40000.628298567484</v>
      </c>
      <c r="O89" s="76">
        <v>318.32</v>
      </c>
      <c r="P89" s="76">
        <v>127.33</v>
      </c>
      <c r="Q89" s="77">
        <v>2E-3</v>
      </c>
      <c r="R89" s="77">
        <v>1.9986413287893857E-4</v>
      </c>
      <c r="S89" s="77">
        <v>5.0289737300912786E-6</v>
      </c>
    </row>
    <row r="90" spans="2:19">
      <c r="B90" s="73" t="s">
        <v>1865</v>
      </c>
      <c r="C90" s="74">
        <v>1760016</v>
      </c>
      <c r="D90" s="73"/>
      <c r="E90" s="75"/>
      <c r="F90" s="73" t="s">
        <v>398</v>
      </c>
      <c r="G90" s="73"/>
      <c r="H90" s="73"/>
      <c r="I90" s="73"/>
      <c r="J90" s="74"/>
      <c r="K90" s="73" t="s">
        <v>104</v>
      </c>
      <c r="L90" s="77">
        <v>0.04</v>
      </c>
      <c r="M90" s="77"/>
      <c r="N90" s="76">
        <v>28175.200000000001</v>
      </c>
      <c r="O90" s="76">
        <v>0</v>
      </c>
      <c r="P90" s="76">
        <v>0</v>
      </c>
      <c r="Q90" s="77">
        <v>1.11E-2</v>
      </c>
      <c r="R90" s="77">
        <v>0</v>
      </c>
      <c r="S90" s="77">
        <v>0</v>
      </c>
    </row>
    <row r="91" spans="2:19">
      <c r="B91" s="73" t="s">
        <v>1866</v>
      </c>
      <c r="C91" s="74">
        <v>7780281</v>
      </c>
      <c r="D91" s="73"/>
      <c r="E91" s="75"/>
      <c r="F91" s="73" t="s">
        <v>609</v>
      </c>
      <c r="G91" s="73"/>
      <c r="H91" s="73"/>
      <c r="I91" s="73"/>
      <c r="J91" s="74"/>
      <c r="K91" s="73" t="s">
        <v>104</v>
      </c>
      <c r="L91" s="77">
        <v>0.03</v>
      </c>
      <c r="M91" s="77"/>
      <c r="N91" s="76">
        <v>16.388069485414618</v>
      </c>
      <c r="O91" s="76">
        <v>61.02</v>
      </c>
      <c r="P91" s="76">
        <v>0.01</v>
      </c>
      <c r="Q91" s="77">
        <v>0</v>
      </c>
      <c r="R91" s="77">
        <v>1.5696546994340579E-8</v>
      </c>
      <c r="S91" s="77">
        <v>3.9495592005743174E-10</v>
      </c>
    </row>
    <row r="92" spans="2:19">
      <c r="B92" s="73" t="s">
        <v>1867</v>
      </c>
      <c r="C92" s="74">
        <v>3590015</v>
      </c>
      <c r="D92" s="73"/>
      <c r="E92" s="75"/>
      <c r="F92" s="73" t="s">
        <v>291</v>
      </c>
      <c r="G92" s="73"/>
      <c r="H92" s="73"/>
      <c r="I92" s="73"/>
      <c r="J92" s="74"/>
      <c r="K92" s="73" t="s">
        <v>104</v>
      </c>
      <c r="L92" s="77">
        <v>0.03</v>
      </c>
      <c r="M92" s="77"/>
      <c r="N92" s="76">
        <v>28604.47</v>
      </c>
      <c r="O92" s="76">
        <v>0</v>
      </c>
      <c r="P92" s="76">
        <v>0</v>
      </c>
      <c r="Q92" s="77">
        <v>7.4999999999999997E-3</v>
      </c>
      <c r="R92" s="77">
        <v>0</v>
      </c>
      <c r="S92" s="77">
        <v>0</v>
      </c>
    </row>
    <row r="93" spans="2:19">
      <c r="B93" s="73" t="s">
        <v>2497</v>
      </c>
      <c r="C93" s="74">
        <v>701002263</v>
      </c>
      <c r="D93" s="73"/>
      <c r="E93" s="75"/>
      <c r="F93" s="73" t="s">
        <v>291</v>
      </c>
      <c r="G93" s="73"/>
      <c r="H93" s="73"/>
      <c r="I93" s="73"/>
      <c r="J93" s="74"/>
      <c r="K93" s="73" t="s">
        <v>104</v>
      </c>
      <c r="L93" s="77"/>
      <c r="M93" s="77"/>
      <c r="N93" s="76">
        <v>-8.2583202576595927</v>
      </c>
      <c r="O93" s="76">
        <v>121.09</v>
      </c>
      <c r="P93" s="76">
        <v>-0.01</v>
      </c>
      <c r="Q93" s="77"/>
      <c r="R93" s="77">
        <v>-1.5696546994340579E-8</v>
      </c>
      <c r="S93" s="77">
        <v>-3.9495592005743174E-10</v>
      </c>
    </row>
    <row r="94" spans="2:19">
      <c r="B94" s="73" t="s">
        <v>1868</v>
      </c>
      <c r="C94" s="74">
        <v>4380044</v>
      </c>
      <c r="D94" s="73"/>
      <c r="E94" s="75"/>
      <c r="F94" s="73" t="s">
        <v>291</v>
      </c>
      <c r="G94" s="73"/>
      <c r="H94" s="73"/>
      <c r="I94" s="73"/>
      <c r="J94" s="74"/>
      <c r="K94" s="73" t="s">
        <v>104</v>
      </c>
      <c r="L94" s="77">
        <v>2.5000000000000001E-2</v>
      </c>
      <c r="M94" s="77"/>
      <c r="N94" s="76">
        <v>-8.2583202576595927</v>
      </c>
      <c r="O94" s="76">
        <v>0</v>
      </c>
      <c r="P94" s="76">
        <v>0</v>
      </c>
      <c r="Q94" s="77">
        <v>3.78E-2</v>
      </c>
      <c r="R94" s="77">
        <v>0</v>
      </c>
      <c r="S94" s="77">
        <v>0</v>
      </c>
    </row>
    <row r="95" spans="2:19">
      <c r="B95" s="73" t="s">
        <v>1869</v>
      </c>
      <c r="C95" s="74">
        <v>5570015</v>
      </c>
      <c r="D95" s="73"/>
      <c r="E95" s="75"/>
      <c r="F95" s="73" t="s">
        <v>291</v>
      </c>
      <c r="G95" s="73"/>
      <c r="H95" s="73"/>
      <c r="I95" s="73"/>
      <c r="J95" s="74"/>
      <c r="K95" s="73" t="s">
        <v>104</v>
      </c>
      <c r="L95" s="77">
        <v>4.7E-2</v>
      </c>
      <c r="M95" s="77"/>
      <c r="N95" s="76">
        <v>-4.67</v>
      </c>
      <c r="O95" s="76">
        <v>0</v>
      </c>
      <c r="P95" s="76">
        <v>0</v>
      </c>
      <c r="Q95" s="77">
        <v>2.7000000000000001E-3</v>
      </c>
      <c r="R95" s="77">
        <v>0</v>
      </c>
      <c r="S95" s="77">
        <v>0</v>
      </c>
    </row>
    <row r="96" spans="2:19">
      <c r="B96" s="73" t="s">
        <v>2950</v>
      </c>
      <c r="C96" s="74">
        <v>1113398</v>
      </c>
      <c r="D96" s="73" t="s">
        <v>119</v>
      </c>
      <c r="E96" s="94">
        <v>1402</v>
      </c>
      <c r="F96" s="73" t="s">
        <v>291</v>
      </c>
      <c r="G96" s="73" t="s">
        <v>2746</v>
      </c>
      <c r="H96" s="73" t="s">
        <v>269</v>
      </c>
      <c r="I96" s="85">
        <v>41274</v>
      </c>
      <c r="J96" s="74">
        <v>2.62</v>
      </c>
      <c r="K96" s="73" t="s">
        <v>104</v>
      </c>
      <c r="L96" s="77">
        <v>6.25E-2</v>
      </c>
      <c r="M96" s="77">
        <v>0.13389999999999999</v>
      </c>
      <c r="N96" s="76">
        <v>1.0900000000000001</v>
      </c>
      <c r="O96" s="76">
        <v>74.239999999999995</v>
      </c>
      <c r="P96" s="76">
        <v>8.0921599999999997E-4</v>
      </c>
      <c r="Q96" s="77">
        <v>0</v>
      </c>
      <c r="R96" s="77">
        <v>1.2701896972572304E-9</v>
      </c>
      <c r="S96" s="77">
        <v>3.1960464980519466E-11</v>
      </c>
    </row>
    <row r="97" spans="2:19">
      <c r="B97" s="73" t="s">
        <v>2951</v>
      </c>
      <c r="C97" s="74">
        <v>11031591</v>
      </c>
      <c r="D97" s="73" t="s">
        <v>119</v>
      </c>
      <c r="E97" s="94">
        <v>1420</v>
      </c>
      <c r="F97" s="73" t="s">
        <v>291</v>
      </c>
      <c r="G97" s="73" t="s">
        <v>284</v>
      </c>
      <c r="H97" s="73" t="s">
        <v>103</v>
      </c>
      <c r="I97" s="85">
        <v>42855</v>
      </c>
      <c r="J97" s="74"/>
      <c r="K97" s="73" t="s">
        <v>104</v>
      </c>
      <c r="L97" s="77">
        <v>4.8000000000000001E-2</v>
      </c>
      <c r="M97" s="77">
        <v>0</v>
      </c>
      <c r="N97" s="76">
        <v>-0.08</v>
      </c>
      <c r="O97" s="76">
        <v>0</v>
      </c>
      <c r="P97" s="76">
        <v>0</v>
      </c>
      <c r="Q97" s="77">
        <v>0</v>
      </c>
      <c r="R97" s="77">
        <v>0</v>
      </c>
      <c r="S97" s="77">
        <v>0</v>
      </c>
    </row>
    <row r="98" spans="2:19">
      <c r="B98" s="73" t="s">
        <v>2952</v>
      </c>
      <c r="C98" s="74">
        <v>1103159</v>
      </c>
      <c r="D98" s="73" t="s">
        <v>119</v>
      </c>
      <c r="E98" s="94">
        <v>1420</v>
      </c>
      <c r="F98" s="73" t="s">
        <v>291</v>
      </c>
      <c r="G98" s="73" t="s">
        <v>284</v>
      </c>
      <c r="H98" s="73" t="s">
        <v>103</v>
      </c>
      <c r="I98" s="85">
        <v>41620</v>
      </c>
      <c r="J98" s="74">
        <v>0.01</v>
      </c>
      <c r="K98" s="73" t="s">
        <v>104</v>
      </c>
      <c r="L98" s="77">
        <v>4.8000000000000001E-2</v>
      </c>
      <c r="M98" s="77">
        <v>1.35E-2</v>
      </c>
      <c r="N98" s="76">
        <v>-1.22</v>
      </c>
      <c r="O98" s="76">
        <v>121.09</v>
      </c>
      <c r="P98" s="76">
        <v>-1.4772979999999999E-3</v>
      </c>
      <c r="Q98" s="77">
        <v>0</v>
      </c>
      <c r="R98" s="77">
        <v>-2.3188477481645344E-9</v>
      </c>
      <c r="S98" s="77">
        <v>-5.8346759078900384E-11</v>
      </c>
    </row>
    <row r="99" spans="2:19">
      <c r="B99" s="73" t="s">
        <v>2953</v>
      </c>
      <c r="C99" s="74">
        <v>252110452</v>
      </c>
      <c r="D99" s="73" t="s">
        <v>119</v>
      </c>
      <c r="E99" s="94">
        <v>224</v>
      </c>
      <c r="F99" s="73" t="s">
        <v>317</v>
      </c>
      <c r="G99" s="73" t="s">
        <v>299</v>
      </c>
      <c r="H99" s="73" t="s">
        <v>103</v>
      </c>
      <c r="I99" s="85">
        <v>42704</v>
      </c>
      <c r="J99" s="48">
        <v>0</v>
      </c>
      <c r="K99" s="73" t="s">
        <v>104</v>
      </c>
      <c r="L99" s="77">
        <v>7.0000000000000007E-2</v>
      </c>
      <c r="M99" s="77">
        <v>0</v>
      </c>
      <c r="N99" s="76">
        <v>891.92</v>
      </c>
      <c r="O99" s="76">
        <v>129.38</v>
      </c>
      <c r="P99" s="76">
        <v>1.153966096</v>
      </c>
      <c r="Q99" s="77">
        <v>0</v>
      </c>
      <c r="R99" s="77">
        <v>1.811328305573973E-6</v>
      </c>
      <c r="S99" s="77">
        <v>4.5576574116076258E-8</v>
      </c>
    </row>
    <row r="100" spans="2:19">
      <c r="B100" s="73" t="s">
        <v>2954</v>
      </c>
      <c r="C100" s="74">
        <v>252110453</v>
      </c>
      <c r="D100" s="73" t="s">
        <v>119</v>
      </c>
      <c r="E100" s="94">
        <v>224</v>
      </c>
      <c r="F100" s="73" t="s">
        <v>317</v>
      </c>
      <c r="G100" s="73" t="s">
        <v>299</v>
      </c>
      <c r="H100" s="73" t="s">
        <v>103</v>
      </c>
      <c r="I100" s="85">
        <v>42704</v>
      </c>
      <c r="J100" s="48">
        <v>0</v>
      </c>
      <c r="K100" s="73" t="s">
        <v>104</v>
      </c>
      <c r="L100" s="77">
        <v>7.0000000000000007E-2</v>
      </c>
      <c r="M100" s="77">
        <v>0</v>
      </c>
      <c r="N100" s="76">
        <v>5797.48</v>
      </c>
      <c r="O100" s="76">
        <v>129.38</v>
      </c>
      <c r="P100" s="76">
        <v>7.5007796239999998</v>
      </c>
      <c r="Q100" s="77">
        <v>0</v>
      </c>
      <c r="R100" s="77">
        <v>1.1773633986230824E-5</v>
      </c>
      <c r="S100" s="77">
        <v>2.9624773175449571E-7</v>
      </c>
    </row>
    <row r="101" spans="2:19">
      <c r="B101" s="73" t="s">
        <v>2955</v>
      </c>
      <c r="C101" s="74">
        <v>220115260</v>
      </c>
      <c r="D101" s="73" t="s">
        <v>119</v>
      </c>
      <c r="E101" s="94">
        <v>224</v>
      </c>
      <c r="F101" s="73" t="s">
        <v>317</v>
      </c>
      <c r="G101" s="73" t="s">
        <v>299</v>
      </c>
      <c r="H101" s="73" t="s">
        <v>103</v>
      </c>
      <c r="I101" s="85">
        <v>42704</v>
      </c>
      <c r="J101" s="48">
        <v>0</v>
      </c>
      <c r="K101" s="73" t="s">
        <v>104</v>
      </c>
      <c r="L101" s="77">
        <v>7.0000000000000007E-2</v>
      </c>
      <c r="M101" s="77">
        <v>0</v>
      </c>
      <c r="N101" s="76">
        <v>891.92</v>
      </c>
      <c r="O101" s="76">
        <v>129.38</v>
      </c>
      <c r="P101" s="76">
        <v>1.153966096</v>
      </c>
      <c r="Q101" s="77">
        <v>0</v>
      </c>
      <c r="R101" s="77">
        <v>1.811328305573973E-6</v>
      </c>
      <c r="S101" s="77">
        <v>4.5576574116076258E-8</v>
      </c>
    </row>
    <row r="102" spans="2:19">
      <c r="B102" s="73" t="s">
        <v>2955</v>
      </c>
      <c r="C102" s="74">
        <v>220115261</v>
      </c>
      <c r="D102" s="73" t="s">
        <v>119</v>
      </c>
      <c r="E102" s="94">
        <v>224</v>
      </c>
      <c r="F102" s="73" t="s">
        <v>317</v>
      </c>
      <c r="G102" s="73" t="s">
        <v>299</v>
      </c>
      <c r="H102" s="73" t="s">
        <v>103</v>
      </c>
      <c r="I102" s="85">
        <v>42704</v>
      </c>
      <c r="J102" s="48">
        <v>0</v>
      </c>
      <c r="K102" s="73" t="s">
        <v>104</v>
      </c>
      <c r="L102" s="77">
        <v>7.0000000000000007E-2</v>
      </c>
      <c r="M102" s="77">
        <v>0</v>
      </c>
      <c r="N102" s="76">
        <v>5797.48</v>
      </c>
      <c r="O102" s="76">
        <v>129.38</v>
      </c>
      <c r="P102" s="76">
        <v>7.5007796239999998</v>
      </c>
      <c r="Q102" s="77">
        <v>0</v>
      </c>
      <c r="R102" s="77">
        <v>1.1773633986230824E-5</v>
      </c>
      <c r="S102" s="77">
        <v>2.9624773175449571E-7</v>
      </c>
    </row>
    <row r="103" spans="2:19">
      <c r="B103" s="73" t="s">
        <v>2297</v>
      </c>
      <c r="C103" s="74">
        <v>701001562</v>
      </c>
      <c r="D103" s="73"/>
      <c r="E103" s="94">
        <v>662</v>
      </c>
      <c r="F103" s="73" t="s">
        <v>271</v>
      </c>
      <c r="G103" s="73" t="s">
        <v>376</v>
      </c>
      <c r="H103" s="73" t="s">
        <v>103</v>
      </c>
      <c r="I103" s="85">
        <v>42704</v>
      </c>
      <c r="J103" s="48">
        <v>0</v>
      </c>
      <c r="K103" s="77" t="s">
        <v>104</v>
      </c>
      <c r="L103" s="77">
        <v>5.7500000000000002E-2</v>
      </c>
      <c r="M103" s="77">
        <v>0</v>
      </c>
      <c r="N103" s="76">
        <v>2002967.8372389709</v>
      </c>
      <c r="O103" s="76">
        <v>148.93</v>
      </c>
      <c r="P103" s="76">
        <v>2983.02</v>
      </c>
      <c r="Q103" s="77">
        <v>0</v>
      </c>
      <c r="R103" s="77">
        <v>4.6823113615057825E-3</v>
      </c>
      <c r="S103" s="77">
        <v>2.9624773175449571E-7</v>
      </c>
    </row>
    <row r="104" spans="2:19">
      <c r="B104" s="73" t="s">
        <v>2297</v>
      </c>
      <c r="C104" s="74">
        <v>701001570</v>
      </c>
      <c r="D104" s="73"/>
      <c r="E104" s="94">
        <v>662</v>
      </c>
      <c r="F104" s="73" t="s">
        <v>271</v>
      </c>
      <c r="G104" s="73" t="s">
        <v>376</v>
      </c>
      <c r="H104" s="73" t="s">
        <v>103</v>
      </c>
      <c r="I104" s="85">
        <v>42704</v>
      </c>
      <c r="J104" s="48">
        <v>0</v>
      </c>
      <c r="K104" s="77" t="s">
        <v>104</v>
      </c>
      <c r="L104" s="77">
        <v>5.7500000000000002E-2</v>
      </c>
      <c r="M104" s="77">
        <v>0</v>
      </c>
      <c r="N104" s="76">
        <v>267065.06412408513</v>
      </c>
      <c r="O104" s="76">
        <v>148.93</v>
      </c>
      <c r="P104" s="76">
        <v>397.74</v>
      </c>
      <c r="Q104" s="77">
        <v>0</v>
      </c>
      <c r="R104" s="77">
        <v>6.2431446015290216E-4</v>
      </c>
      <c r="S104" s="77">
        <v>2.9624773175449571E-7</v>
      </c>
    </row>
    <row r="105" spans="2:19">
      <c r="B105" s="6" t="s">
        <v>2304</v>
      </c>
      <c r="C105" s="17">
        <v>701002339</v>
      </c>
      <c r="D105" s="6"/>
      <c r="E105" s="94">
        <v>662</v>
      </c>
      <c r="F105" s="6" t="s">
        <v>271</v>
      </c>
      <c r="G105" s="6"/>
      <c r="H105" s="6"/>
      <c r="I105" s="85">
        <v>42704</v>
      </c>
      <c r="J105" s="48">
        <v>0</v>
      </c>
      <c r="K105" s="6" t="s">
        <v>104</v>
      </c>
      <c r="N105" s="7">
        <v>925982.79187064245</v>
      </c>
      <c r="O105" s="7">
        <v>134.82</v>
      </c>
      <c r="P105" s="7">
        <v>1248.4100000000001</v>
      </c>
      <c r="Q105" s="77">
        <v>0</v>
      </c>
      <c r="R105" s="77">
        <v>1.9595726233204722E-3</v>
      </c>
      <c r="S105" s="8">
        <v>4.9306692015889842E-5</v>
      </c>
    </row>
    <row r="106" spans="2:19">
      <c r="B106" s="6" t="s">
        <v>2305</v>
      </c>
      <c r="C106" s="17">
        <v>701002347</v>
      </c>
      <c r="D106" s="6"/>
      <c r="E106" s="94">
        <v>662</v>
      </c>
      <c r="F106" s="6" t="s">
        <v>271</v>
      </c>
      <c r="G106" s="6"/>
      <c r="H106" s="6"/>
      <c r="I106" s="85">
        <v>42704</v>
      </c>
      <c r="J106" s="48">
        <v>0</v>
      </c>
      <c r="K106" s="6" t="s">
        <v>104</v>
      </c>
      <c r="N106" s="7">
        <v>400590.88162223861</v>
      </c>
      <c r="O106" s="7">
        <v>148.93</v>
      </c>
      <c r="P106" s="7">
        <v>596.6</v>
      </c>
      <c r="Q106" s="77">
        <v>0</v>
      </c>
      <c r="R106" s="77">
        <v>9.3645599368235894E-4</v>
      </c>
      <c r="S106" s="8">
        <v>2.356307019062638E-5</v>
      </c>
    </row>
    <row r="107" spans="2:19">
      <c r="B107" s="6" t="s">
        <v>2306</v>
      </c>
      <c r="C107" s="17">
        <v>701002354</v>
      </c>
      <c r="D107" s="6"/>
      <c r="E107" s="94">
        <v>662</v>
      </c>
      <c r="F107" s="6" t="s">
        <v>271</v>
      </c>
      <c r="G107" s="6"/>
      <c r="H107" s="6"/>
      <c r="I107" s="85">
        <v>42704</v>
      </c>
      <c r="J107" s="48">
        <v>0</v>
      </c>
      <c r="K107" s="6" t="s">
        <v>104</v>
      </c>
      <c r="N107" s="7">
        <v>1058262.8690105325</v>
      </c>
      <c r="O107" s="7">
        <v>134.82</v>
      </c>
      <c r="P107" s="7">
        <v>1426.75</v>
      </c>
      <c r="Q107" s="77">
        <v>0</v>
      </c>
      <c r="R107" s="77">
        <v>2.2395048424175418E-3</v>
      </c>
      <c r="S107" s="8">
        <v>5.6350335894194072E-5</v>
      </c>
    </row>
    <row r="108" spans="2:19">
      <c r="B108" s="6" t="s">
        <v>2307</v>
      </c>
      <c r="C108" s="17">
        <v>701002362</v>
      </c>
      <c r="D108" s="6"/>
      <c r="E108" s="94">
        <v>662</v>
      </c>
      <c r="F108" s="6" t="s">
        <v>271</v>
      </c>
      <c r="G108" s="6"/>
      <c r="H108" s="6"/>
      <c r="I108" s="85">
        <v>42704</v>
      </c>
      <c r="J108" s="48">
        <v>0</v>
      </c>
      <c r="K108" s="6" t="s">
        <v>104</v>
      </c>
      <c r="N108" s="7">
        <v>1322830.4405874501</v>
      </c>
      <c r="O108" s="7">
        <v>134.82</v>
      </c>
      <c r="P108" s="7">
        <v>1783.44</v>
      </c>
      <c r="Q108" s="77">
        <v>0</v>
      </c>
      <c r="R108" s="77">
        <v>2.7993849771586758E-3</v>
      </c>
      <c r="S108" s="8">
        <v>7.0438018606722614E-5</v>
      </c>
    </row>
    <row r="109" spans="2:19">
      <c r="B109" s="73" t="s">
        <v>2298</v>
      </c>
      <c r="C109" s="74">
        <v>701001588</v>
      </c>
      <c r="D109" s="73"/>
      <c r="E109" s="94">
        <v>662</v>
      </c>
      <c r="F109" s="73" t="s">
        <v>271</v>
      </c>
      <c r="G109" s="73" t="s">
        <v>376</v>
      </c>
      <c r="H109" s="73" t="s">
        <v>103</v>
      </c>
      <c r="I109" s="85">
        <v>42704</v>
      </c>
      <c r="J109" s="48">
        <v>0</v>
      </c>
      <c r="K109" s="77" t="s">
        <v>104</v>
      </c>
      <c r="L109" s="77">
        <v>5.7500000000000002E-2</v>
      </c>
      <c r="M109" s="77">
        <v>0</v>
      </c>
      <c r="N109" s="76">
        <v>160236.35264889544</v>
      </c>
      <c r="O109" s="76">
        <v>148.93</v>
      </c>
      <c r="P109" s="76">
        <v>238.64</v>
      </c>
      <c r="Q109" s="77">
        <v>0</v>
      </c>
      <c r="R109" s="77">
        <v>3.7458239747294354E-4</v>
      </c>
      <c r="S109" s="77">
        <v>2.9624773175449571E-7</v>
      </c>
    </row>
    <row r="110" spans="2:19">
      <c r="B110" s="73" t="s">
        <v>2299</v>
      </c>
      <c r="C110" s="74">
        <v>701002107</v>
      </c>
      <c r="D110" s="73"/>
      <c r="E110" s="94">
        <v>520036120</v>
      </c>
      <c r="F110" s="73" t="s">
        <v>317</v>
      </c>
      <c r="G110" t="s">
        <v>299</v>
      </c>
      <c r="H110" t="s">
        <v>103</v>
      </c>
      <c r="I110" s="50">
        <v>42855</v>
      </c>
      <c r="J110" s="48">
        <v>0</v>
      </c>
      <c r="K110" t="s">
        <v>104</v>
      </c>
      <c r="L110" s="77">
        <v>7.0000000000000007E-2</v>
      </c>
      <c r="M110" s="77">
        <v>0</v>
      </c>
      <c r="N110" s="76">
        <v>4243.3142680476121</v>
      </c>
      <c r="O110" s="76">
        <v>129.38</v>
      </c>
      <c r="P110" s="76">
        <v>5.49</v>
      </c>
      <c r="Q110" s="77">
        <v>0</v>
      </c>
      <c r="R110" s="77">
        <v>8.617404299892978E-6</v>
      </c>
      <c r="S110" s="77">
        <v>2.9624773175449571E-7</v>
      </c>
    </row>
    <row r="111" spans="2:19">
      <c r="B111" s="73" t="s">
        <v>2300</v>
      </c>
      <c r="C111" s="74">
        <v>701002115</v>
      </c>
      <c r="D111" s="73"/>
      <c r="E111" s="94">
        <v>520036120</v>
      </c>
      <c r="F111" s="73" t="s">
        <v>317</v>
      </c>
      <c r="G111" t="s">
        <v>2749</v>
      </c>
      <c r="H111" t="s">
        <v>269</v>
      </c>
      <c r="I111" s="50">
        <v>42855</v>
      </c>
      <c r="J111" s="48">
        <v>0</v>
      </c>
      <c r="K111" t="s">
        <v>104</v>
      </c>
      <c r="L111" s="77">
        <v>7.0000000000000007E-2</v>
      </c>
      <c r="M111" s="77">
        <v>0</v>
      </c>
      <c r="N111" s="76">
        <v>27585.407327253051</v>
      </c>
      <c r="O111" s="76">
        <v>129.38</v>
      </c>
      <c r="P111" s="76">
        <v>35.69</v>
      </c>
      <c r="Q111" s="77">
        <v>0</v>
      </c>
      <c r="R111" s="77">
        <v>5.6020976222801519E-5</v>
      </c>
      <c r="S111" s="77">
        <v>2.9624773175449571E-7</v>
      </c>
    </row>
    <row r="112" spans="2:19">
      <c r="B112" s="73" t="s">
        <v>2301</v>
      </c>
      <c r="C112" s="74">
        <v>701002131</v>
      </c>
      <c r="D112" s="73"/>
      <c r="E112" s="94">
        <v>520036120</v>
      </c>
      <c r="F112" s="73" t="s">
        <v>317</v>
      </c>
      <c r="G112" t="s">
        <v>2749</v>
      </c>
      <c r="H112" t="s">
        <v>269</v>
      </c>
      <c r="I112" s="50">
        <v>42855</v>
      </c>
      <c r="J112" s="48">
        <v>0</v>
      </c>
      <c r="K112" t="s">
        <v>104</v>
      </c>
      <c r="L112" s="77">
        <v>7.0000000000000007E-2</v>
      </c>
      <c r="M112" s="77">
        <v>0</v>
      </c>
      <c r="N112" s="76">
        <v>27585.407327253051</v>
      </c>
      <c r="O112" s="76">
        <v>129.38</v>
      </c>
      <c r="P112" s="76">
        <v>35.69</v>
      </c>
      <c r="Q112" s="77">
        <v>0</v>
      </c>
      <c r="R112" s="77">
        <v>5.6020976222801519E-5</v>
      </c>
      <c r="S112" s="77">
        <v>2.9624773175449571E-7</v>
      </c>
    </row>
    <row r="113" spans="2:19">
      <c r="B113" s="73" t="s">
        <v>2301</v>
      </c>
      <c r="C113" s="74">
        <v>701002123</v>
      </c>
      <c r="D113" s="73"/>
      <c r="E113" s="94">
        <v>520036120</v>
      </c>
      <c r="F113" s="73" t="s">
        <v>317</v>
      </c>
      <c r="G113" s="73" t="s">
        <v>299</v>
      </c>
      <c r="H113" s="73" t="s">
        <v>103</v>
      </c>
      <c r="I113" s="50">
        <v>42855</v>
      </c>
      <c r="J113" s="48">
        <v>0</v>
      </c>
      <c r="K113" s="77" t="s">
        <v>104</v>
      </c>
      <c r="L113" s="77">
        <v>7.0000000000000007E-2</v>
      </c>
      <c r="M113" s="77">
        <v>0</v>
      </c>
      <c r="N113" s="76">
        <v>4243.3142680476121</v>
      </c>
      <c r="O113" s="76">
        <v>129.38</v>
      </c>
      <c r="P113" s="76">
        <v>5.49</v>
      </c>
      <c r="Q113" s="77">
        <v>0</v>
      </c>
      <c r="R113" s="77">
        <v>8.617404299892978E-6</v>
      </c>
      <c r="S113" s="77">
        <v>2.9624773175449571E-7</v>
      </c>
    </row>
    <row r="114" spans="2:19">
      <c r="B114" s="73" t="s">
        <v>2956</v>
      </c>
      <c r="C114" s="74">
        <v>1103092</v>
      </c>
      <c r="D114" s="73" t="s">
        <v>119</v>
      </c>
      <c r="E114" s="94">
        <v>1200</v>
      </c>
      <c r="F114" s="73" t="s">
        <v>2754</v>
      </c>
      <c r="G114" s="73" t="s">
        <v>324</v>
      </c>
      <c r="H114" s="73" t="s">
        <v>103</v>
      </c>
      <c r="I114" s="85">
        <v>41274</v>
      </c>
      <c r="J114" s="74">
        <v>1.67</v>
      </c>
      <c r="K114" s="73" t="s">
        <v>104</v>
      </c>
      <c r="L114" s="77">
        <v>4.9500000000000002E-2</v>
      </c>
      <c r="M114" s="77">
        <v>8.3000000000000004E-2</v>
      </c>
      <c r="N114" s="76">
        <v>1.03</v>
      </c>
      <c r="O114" s="76">
        <v>130.47999999999999</v>
      </c>
      <c r="P114" s="76">
        <v>1.3439439999999999E-3</v>
      </c>
      <c r="Q114" s="77">
        <v>0</v>
      </c>
      <c r="R114" s="77">
        <v>2.1095280153762053E-9</v>
      </c>
      <c r="S114" s="77">
        <v>5.3079863902566504E-11</v>
      </c>
    </row>
    <row r="115" spans="2:19">
      <c r="B115" s="73" t="s">
        <v>2957</v>
      </c>
      <c r="C115" s="74">
        <v>24223725</v>
      </c>
      <c r="D115" s="73" t="s">
        <v>119</v>
      </c>
      <c r="E115" s="94">
        <v>662</v>
      </c>
      <c r="F115" s="73" t="s">
        <v>271</v>
      </c>
      <c r="G115" s="73" t="s">
        <v>376</v>
      </c>
      <c r="H115" s="73" t="s">
        <v>103</v>
      </c>
      <c r="I115" s="85">
        <v>42704</v>
      </c>
      <c r="J115" s="74"/>
      <c r="K115" s="73" t="s">
        <v>104</v>
      </c>
      <c r="L115" s="77">
        <v>5.7500000000000002E-2</v>
      </c>
      <c r="M115" s="77">
        <v>0</v>
      </c>
      <c r="N115" s="76">
        <v>420979.29</v>
      </c>
      <c r="O115" s="76">
        <v>148.93</v>
      </c>
      <c r="P115" s="76">
        <v>626.96445659699998</v>
      </c>
      <c r="Q115" s="77">
        <v>0</v>
      </c>
      <c r="R115" s="77">
        <v>9.8411770567560135E-4</v>
      </c>
      <c r="S115" s="77">
        <v>2.4762332379857586E-5</v>
      </c>
    </row>
    <row r="116" spans="2:19">
      <c r="B116" s="73" t="s">
        <v>2957</v>
      </c>
      <c r="C116" s="74">
        <v>24223728</v>
      </c>
      <c r="D116" s="73" t="s">
        <v>119</v>
      </c>
      <c r="E116" s="94">
        <v>662</v>
      </c>
      <c r="F116" s="73" t="s">
        <v>271</v>
      </c>
      <c r="G116" s="73" t="s">
        <v>376</v>
      </c>
      <c r="H116" s="73" t="s">
        <v>103</v>
      </c>
      <c r="I116" s="85">
        <v>42704</v>
      </c>
      <c r="J116" s="74"/>
      <c r="K116" s="73" t="s">
        <v>104</v>
      </c>
      <c r="L116" s="77">
        <v>5.7500000000000002E-2</v>
      </c>
      <c r="M116" s="77">
        <v>0</v>
      </c>
      <c r="N116" s="76">
        <v>56130.59</v>
      </c>
      <c r="O116" s="76">
        <v>148.93</v>
      </c>
      <c r="P116" s="76">
        <v>83.595287686999995</v>
      </c>
      <c r="Q116" s="77">
        <v>0</v>
      </c>
      <c r="R116" s="77">
        <v>1.3121573616844156E-4</v>
      </c>
      <c r="S116" s="77">
        <v>3.3016453760884778E-6</v>
      </c>
    </row>
    <row r="117" spans="2:19">
      <c r="B117" s="73" t="s">
        <v>2958</v>
      </c>
      <c r="C117" s="74" t="s">
        <v>2959</v>
      </c>
      <c r="D117" s="73" t="s">
        <v>119</v>
      </c>
      <c r="E117" s="94">
        <v>604</v>
      </c>
      <c r="F117" s="73" t="s">
        <v>271</v>
      </c>
      <c r="G117" s="73" t="s">
        <v>376</v>
      </c>
      <c r="H117" s="73" t="s">
        <v>103</v>
      </c>
      <c r="I117" s="85">
        <v>41274</v>
      </c>
      <c r="J117" s="74">
        <v>0.02</v>
      </c>
      <c r="K117" s="73" t="s">
        <v>104</v>
      </c>
      <c r="L117" s="77">
        <v>6.9000000000000006E-2</v>
      </c>
      <c r="M117" s="77">
        <v>1.9699999999999999E-2</v>
      </c>
      <c r="N117" s="76">
        <v>1000000</v>
      </c>
      <c r="O117" s="76">
        <v>133.72999999999999</v>
      </c>
      <c r="P117" s="76">
        <v>1337.3</v>
      </c>
      <c r="Q117" s="77">
        <v>0</v>
      </c>
      <c r="R117" s="77">
        <v>2.0990992295531652E-3</v>
      </c>
      <c r="S117" s="77">
        <v>5.2817455189280345E-5</v>
      </c>
    </row>
    <row r="118" spans="2:19">
      <c r="B118" s="73" t="s">
        <v>2958</v>
      </c>
      <c r="C118" s="74">
        <v>6040197</v>
      </c>
      <c r="D118" s="73" t="s">
        <v>119</v>
      </c>
      <c r="E118" s="94">
        <v>604</v>
      </c>
      <c r="F118" s="73" t="s">
        <v>271</v>
      </c>
      <c r="G118" s="73" t="s">
        <v>376</v>
      </c>
      <c r="H118" s="73" t="s">
        <v>103</v>
      </c>
      <c r="I118" s="85">
        <v>41274</v>
      </c>
      <c r="J118" s="74">
        <v>0.02</v>
      </c>
      <c r="K118" s="73" t="s">
        <v>104</v>
      </c>
      <c r="L118" s="77">
        <v>6.9000000000000006E-2</v>
      </c>
      <c r="M118" s="77">
        <v>1.9699999999999999E-2</v>
      </c>
      <c r="N118" s="76">
        <v>1000000</v>
      </c>
      <c r="O118" s="76">
        <v>133.72999999999999</v>
      </c>
      <c r="P118" s="76">
        <v>1337.3</v>
      </c>
      <c r="Q118" s="77">
        <v>0</v>
      </c>
      <c r="R118" s="77">
        <v>2.0990992295531652E-3</v>
      </c>
      <c r="S118" s="77">
        <v>5.2817455189280345E-5</v>
      </c>
    </row>
    <row r="119" spans="2:19">
      <c r="B119" s="73" t="s">
        <v>2960</v>
      </c>
      <c r="C119" s="74">
        <v>224115520</v>
      </c>
      <c r="D119" s="73" t="s">
        <v>119</v>
      </c>
      <c r="E119" s="94">
        <v>662</v>
      </c>
      <c r="F119" s="73" t="s">
        <v>271</v>
      </c>
      <c r="G119" s="73" t="s">
        <v>376</v>
      </c>
      <c r="H119" s="73" t="s">
        <v>103</v>
      </c>
      <c r="I119" s="85">
        <v>42704</v>
      </c>
      <c r="J119" s="74"/>
      <c r="K119" s="73" t="s">
        <v>104</v>
      </c>
      <c r="L119" s="77">
        <v>5.7500000000000002E-2</v>
      </c>
      <c r="M119" s="77">
        <v>0</v>
      </c>
      <c r="N119" s="76">
        <v>194620.96</v>
      </c>
      <c r="O119" s="76">
        <v>134.82</v>
      </c>
      <c r="P119" s="76">
        <v>262.387978272</v>
      </c>
      <c r="Q119" s="77">
        <v>0</v>
      </c>
      <c r="R119" s="77">
        <v>4.1185852316964625E-4</v>
      </c>
      <c r="S119" s="77">
        <v>1.0363168537042717E-5</v>
      </c>
    </row>
    <row r="120" spans="2:19">
      <c r="B120" s="73" t="s">
        <v>2961</v>
      </c>
      <c r="C120" s="74">
        <v>221044</v>
      </c>
      <c r="D120" s="73" t="s">
        <v>119</v>
      </c>
      <c r="E120" s="94">
        <v>662</v>
      </c>
      <c r="F120" s="73" t="s">
        <v>271</v>
      </c>
      <c r="G120" s="73" t="s">
        <v>376</v>
      </c>
      <c r="H120" s="73" t="s">
        <v>103</v>
      </c>
      <c r="I120" s="85">
        <v>42704</v>
      </c>
      <c r="J120" s="74"/>
      <c r="K120" s="73" t="s">
        <v>104</v>
      </c>
      <c r="L120" s="77">
        <v>5.7500000000000002E-2</v>
      </c>
      <c r="M120" s="77">
        <v>0</v>
      </c>
      <c r="N120" s="76">
        <v>84195.82</v>
      </c>
      <c r="O120" s="76">
        <v>148.93</v>
      </c>
      <c r="P120" s="76">
        <v>125.392834726</v>
      </c>
      <c r="Q120" s="77">
        <v>0</v>
      </c>
      <c r="R120" s="77">
        <v>1.9682345230302402E-4</v>
      </c>
      <c r="S120" s="77">
        <v>4.9524642407816813E-6</v>
      </c>
    </row>
    <row r="121" spans="2:19">
      <c r="B121" s="73" t="s">
        <v>2962</v>
      </c>
      <c r="C121" s="74">
        <v>24210948</v>
      </c>
      <c r="D121" s="73" t="s">
        <v>119</v>
      </c>
      <c r="E121" s="94">
        <v>662</v>
      </c>
      <c r="F121" s="73" t="s">
        <v>271</v>
      </c>
      <c r="G121" s="73" t="s">
        <v>376</v>
      </c>
      <c r="H121" s="73" t="s">
        <v>103</v>
      </c>
      <c r="I121" s="85">
        <v>42704</v>
      </c>
      <c r="J121" s="74"/>
      <c r="K121" s="73" t="s">
        <v>104</v>
      </c>
      <c r="L121" s="77">
        <v>5.7500000000000002E-2</v>
      </c>
      <c r="M121" s="77">
        <v>0</v>
      </c>
      <c r="N121" s="76">
        <v>222423.96</v>
      </c>
      <c r="O121" s="76">
        <v>134.82</v>
      </c>
      <c r="P121" s="76">
        <v>299.87198287199999</v>
      </c>
      <c r="Q121" s="77">
        <v>0</v>
      </c>
      <c r="R121" s="77">
        <v>4.7069546714364406E-4</v>
      </c>
      <c r="S121" s="77">
        <v>1.1843621489465717E-5</v>
      </c>
    </row>
    <row r="122" spans="2:19">
      <c r="B122" s="73" t="s">
        <v>2963</v>
      </c>
      <c r="C122" s="74">
        <v>6620216</v>
      </c>
      <c r="D122" s="73" t="s">
        <v>119</v>
      </c>
      <c r="E122" s="94">
        <v>662</v>
      </c>
      <c r="F122" s="73" t="s">
        <v>271</v>
      </c>
      <c r="G122" s="73" t="s">
        <v>376</v>
      </c>
      <c r="H122" s="73" t="s">
        <v>103</v>
      </c>
      <c r="I122" s="85">
        <v>42704</v>
      </c>
      <c r="J122" s="74"/>
      <c r="K122" s="73" t="s">
        <v>104</v>
      </c>
      <c r="L122" s="77">
        <v>5.7500000000000002E-2</v>
      </c>
      <c r="M122" s="77">
        <v>0</v>
      </c>
      <c r="N122" s="76">
        <v>278029.95</v>
      </c>
      <c r="O122" s="76">
        <v>134.82</v>
      </c>
      <c r="P122" s="76">
        <v>374.83997858999999</v>
      </c>
      <c r="Q122" s="77">
        <v>0</v>
      </c>
      <c r="R122" s="77">
        <v>5.8836933392955506E-4</v>
      </c>
      <c r="S122" s="77">
        <v>1.4804526861832146E-5</v>
      </c>
    </row>
    <row r="123" spans="2:19">
      <c r="B123" s="73" t="s">
        <v>2964</v>
      </c>
      <c r="C123" s="74">
        <v>1109198</v>
      </c>
      <c r="D123" s="73" t="s">
        <v>119</v>
      </c>
      <c r="E123" s="94">
        <v>1508</v>
      </c>
      <c r="F123" s="73" t="s">
        <v>291</v>
      </c>
      <c r="G123" s="73" t="s">
        <v>2757</v>
      </c>
      <c r="H123" s="73" t="s">
        <v>269</v>
      </c>
      <c r="I123" s="85">
        <v>42127</v>
      </c>
      <c r="J123" s="74">
        <v>0.01</v>
      </c>
      <c r="K123" s="73" t="s">
        <v>104</v>
      </c>
      <c r="L123" s="77">
        <v>6.5000000000000002E-2</v>
      </c>
      <c r="M123" s="77">
        <v>2.58E-2</v>
      </c>
      <c r="N123" s="76">
        <v>-0.05</v>
      </c>
      <c r="O123" s="76">
        <v>120.86</v>
      </c>
      <c r="P123" s="76">
        <v>-6.0430000000000002E-5</v>
      </c>
      <c r="Q123" s="77">
        <v>0</v>
      </c>
      <c r="R123" s="77">
        <v>-9.4854233486800115E-11</v>
      </c>
      <c r="S123" s="77">
        <v>-2.3867186249070603E-12</v>
      </c>
    </row>
    <row r="124" spans="2:19">
      <c r="B124" s="73" t="s">
        <v>2965</v>
      </c>
      <c r="C124" s="74">
        <v>25212028</v>
      </c>
      <c r="D124" s="73" t="s">
        <v>119</v>
      </c>
      <c r="E124" s="44">
        <v>513569236</v>
      </c>
      <c r="F124" s="73" t="s">
        <v>315</v>
      </c>
      <c r="G124" s="73" t="s">
        <v>449</v>
      </c>
      <c r="H124" s="73" t="s">
        <v>103</v>
      </c>
      <c r="I124" s="85">
        <v>42704</v>
      </c>
      <c r="J124" s="102">
        <v>2.17</v>
      </c>
      <c r="K124" s="73" t="s">
        <v>104</v>
      </c>
      <c r="L124" s="77">
        <v>6.4500000000000002E-2</v>
      </c>
      <c r="M124" s="77">
        <v>0</v>
      </c>
      <c r="N124" s="76">
        <v>26273.82</v>
      </c>
      <c r="O124" s="76">
        <v>139.86000000000001</v>
      </c>
      <c r="P124" s="76">
        <v>36.746564652000004</v>
      </c>
      <c r="Q124" s="77">
        <v>0</v>
      </c>
      <c r="R124" s="77">
        <v>5.7679417894069238E-5</v>
      </c>
      <c r="S124" s="77">
        <v>1.4513273251080561E-6</v>
      </c>
    </row>
    <row r="125" spans="2:19">
      <c r="B125" s="73" t="s">
        <v>2966</v>
      </c>
      <c r="C125" s="74">
        <v>15212024</v>
      </c>
      <c r="D125" s="73" t="s">
        <v>119</v>
      </c>
      <c r="E125" s="44">
        <v>513569236</v>
      </c>
      <c r="F125" s="73" t="s">
        <v>315</v>
      </c>
      <c r="G125" s="73" t="s">
        <v>449</v>
      </c>
      <c r="H125" s="73" t="s">
        <v>103</v>
      </c>
      <c r="I125" s="85">
        <v>42704</v>
      </c>
      <c r="J125" s="102">
        <v>2.17</v>
      </c>
      <c r="K125" s="73" t="s">
        <v>104</v>
      </c>
      <c r="L125" s="77">
        <v>6.4500000000000002E-2</v>
      </c>
      <c r="M125" s="77">
        <v>0</v>
      </c>
      <c r="N125" s="76">
        <v>38924.19</v>
      </c>
      <c r="O125" s="76">
        <v>139.86000000000001</v>
      </c>
      <c r="P125" s="76">
        <v>54.439372134000003</v>
      </c>
      <c r="Q125" s="77">
        <v>0</v>
      </c>
      <c r="R125" s="77">
        <v>8.5451016304372598E-5</v>
      </c>
      <c r="S125" s="77">
        <v>2.1501152308532882E-6</v>
      </c>
    </row>
    <row r="126" spans="2:19">
      <c r="B126" s="73" t="s">
        <v>2967</v>
      </c>
      <c r="C126" s="74">
        <v>220115607</v>
      </c>
      <c r="D126" s="73" t="s">
        <v>119</v>
      </c>
      <c r="E126" s="44">
        <v>513569236</v>
      </c>
      <c r="F126" s="73" t="s">
        <v>315</v>
      </c>
      <c r="G126" s="73" t="s">
        <v>449</v>
      </c>
      <c r="H126" s="73" t="s">
        <v>103</v>
      </c>
      <c r="I126" s="85">
        <v>42704</v>
      </c>
      <c r="J126" s="102">
        <v>2.17</v>
      </c>
      <c r="K126" s="73" t="s">
        <v>104</v>
      </c>
      <c r="L126" s="77">
        <v>6.4500000000000002E-2</v>
      </c>
      <c r="M126" s="77">
        <v>0</v>
      </c>
      <c r="N126" s="76">
        <v>90498.74</v>
      </c>
      <c r="O126" s="76">
        <v>139.86000000000001</v>
      </c>
      <c r="P126" s="76">
        <v>126.571537764</v>
      </c>
      <c r="Q126" s="77">
        <v>0</v>
      </c>
      <c r="R126" s="77">
        <v>1.986736090658579E-4</v>
      </c>
      <c r="S126" s="77">
        <v>4.9990178150664589E-6</v>
      </c>
    </row>
    <row r="127" spans="2:19">
      <c r="B127" s="73" t="s">
        <v>2967</v>
      </c>
      <c r="C127" s="74">
        <v>220115609</v>
      </c>
      <c r="D127" s="73" t="s">
        <v>119</v>
      </c>
      <c r="E127" s="44">
        <v>513569236</v>
      </c>
      <c r="F127" s="73" t="s">
        <v>315</v>
      </c>
      <c r="G127" s="73" t="s">
        <v>449</v>
      </c>
      <c r="H127" s="73" t="s">
        <v>103</v>
      </c>
      <c r="I127" s="85">
        <v>42704</v>
      </c>
      <c r="J127" s="102">
        <v>0</v>
      </c>
      <c r="K127" s="73" t="s">
        <v>104</v>
      </c>
      <c r="L127" s="77">
        <v>6.4500000000000002E-2</v>
      </c>
      <c r="M127" s="77">
        <v>0</v>
      </c>
      <c r="N127" s="76">
        <v>16994.48</v>
      </c>
      <c r="O127" s="76">
        <v>134.38</v>
      </c>
      <c r="P127" s="76">
        <v>22.837182223999999</v>
      </c>
      <c r="Q127" s="77">
        <v>0</v>
      </c>
      <c r="R127" s="77">
        <v>3.5846490399733526E-5</v>
      </c>
      <c r="S127" s="77">
        <v>9.0196803167991449E-7</v>
      </c>
    </row>
    <row r="128" spans="2:19">
      <c r="B128" s="73" t="s">
        <v>2967</v>
      </c>
      <c r="C128" s="74">
        <v>25212022</v>
      </c>
      <c r="D128" s="73" t="s">
        <v>119</v>
      </c>
      <c r="E128" s="44">
        <v>513569236</v>
      </c>
      <c r="F128" s="73" t="s">
        <v>315</v>
      </c>
      <c r="G128" s="73" t="s">
        <v>449</v>
      </c>
      <c r="H128" s="73" t="s">
        <v>103</v>
      </c>
      <c r="I128" s="85">
        <v>42704</v>
      </c>
      <c r="J128" s="102">
        <v>2.17</v>
      </c>
      <c r="K128" s="73" t="s">
        <v>104</v>
      </c>
      <c r="L128" s="77">
        <v>6.4500000000000002E-2</v>
      </c>
      <c r="M128" s="77">
        <v>0</v>
      </c>
      <c r="N128" s="76">
        <v>104122.22</v>
      </c>
      <c r="O128" s="76">
        <v>139.86000000000001</v>
      </c>
      <c r="P128" s="76">
        <v>145.62533689200001</v>
      </c>
      <c r="Q128" s="77">
        <v>0</v>
      </c>
      <c r="R128" s="77">
        <v>2.2858149440919566E-4</v>
      </c>
      <c r="S128" s="77">
        <v>5.7515588915853321E-6</v>
      </c>
    </row>
    <row r="129" spans="2:19">
      <c r="B129" s="73" t="s">
        <v>2967</v>
      </c>
      <c r="C129" s="74">
        <v>25212023</v>
      </c>
      <c r="D129" s="73" t="s">
        <v>119</v>
      </c>
      <c r="E129" s="44">
        <v>513569236</v>
      </c>
      <c r="F129" s="73" t="s">
        <v>315</v>
      </c>
      <c r="G129" s="73" t="s">
        <v>449</v>
      </c>
      <c r="H129" s="73" t="s">
        <v>103</v>
      </c>
      <c r="I129" s="85">
        <v>42704</v>
      </c>
      <c r="J129" s="102">
        <v>0</v>
      </c>
      <c r="K129" s="73" t="s">
        <v>104</v>
      </c>
      <c r="L129" s="77">
        <v>6.4500000000000002E-2</v>
      </c>
      <c r="M129" s="77">
        <v>0</v>
      </c>
      <c r="N129" s="76">
        <v>19553.740000000002</v>
      </c>
      <c r="O129" s="76">
        <v>134.38</v>
      </c>
      <c r="P129" s="76">
        <v>26.276315812</v>
      </c>
      <c r="Q129" s="77">
        <v>0</v>
      </c>
      <c r="R129" s="77">
        <v>4.1244742598119241E-5</v>
      </c>
      <c r="S129" s="77">
        <v>1.0377986487248101E-6</v>
      </c>
    </row>
    <row r="130" spans="2:19">
      <c r="B130" s="73" t="s">
        <v>2967</v>
      </c>
      <c r="C130" s="74">
        <v>25212029</v>
      </c>
      <c r="D130" s="73" t="s">
        <v>119</v>
      </c>
      <c r="E130" s="44">
        <v>513569236</v>
      </c>
      <c r="F130" s="73" t="s">
        <v>315</v>
      </c>
      <c r="G130" s="73" t="s">
        <v>449</v>
      </c>
      <c r="H130" s="73" t="s">
        <v>103</v>
      </c>
      <c r="I130" s="85">
        <v>42704</v>
      </c>
      <c r="J130" s="102">
        <v>0</v>
      </c>
      <c r="K130" s="73" t="s">
        <v>104</v>
      </c>
      <c r="L130" s="77">
        <v>6.4500000000000002E-2</v>
      </c>
      <c r="M130" s="77">
        <v>0</v>
      </c>
      <c r="N130" s="76">
        <v>4932.04</v>
      </c>
      <c r="O130" s="76">
        <v>134.38</v>
      </c>
      <c r="P130" s="76">
        <v>6.6276753519999998</v>
      </c>
      <c r="Q130" s="77">
        <v>0</v>
      </c>
      <c r="R130" s="77">
        <v>1.0403161762590072E-5</v>
      </c>
      <c r="S130" s="77">
        <v>2.6176396164911227E-7</v>
      </c>
    </row>
    <row r="131" spans="2:19">
      <c r="B131" s="73" t="s">
        <v>2968</v>
      </c>
      <c r="C131" s="74">
        <v>25212025</v>
      </c>
      <c r="D131" s="73" t="s">
        <v>119</v>
      </c>
      <c r="E131" s="44">
        <v>513569236</v>
      </c>
      <c r="F131" s="73" t="s">
        <v>315</v>
      </c>
      <c r="G131" s="73" t="s">
        <v>449</v>
      </c>
      <c r="H131" s="73" t="s">
        <v>103</v>
      </c>
      <c r="I131" s="85">
        <v>42704</v>
      </c>
      <c r="J131" s="102">
        <v>0</v>
      </c>
      <c r="K131" s="73" t="s">
        <v>104</v>
      </c>
      <c r="L131" s="77">
        <v>6.4500000000000002E-2</v>
      </c>
      <c r="M131" s="77">
        <v>0</v>
      </c>
      <c r="N131" s="76">
        <v>7309.51</v>
      </c>
      <c r="O131" s="76">
        <v>134.38</v>
      </c>
      <c r="P131" s="76">
        <v>9.8225195379999999</v>
      </c>
      <c r="Q131" s="77">
        <v>0</v>
      </c>
      <c r="R131" s="77">
        <v>1.5417963953104548E-5</v>
      </c>
      <c r="S131" s="77">
        <v>3.8794622414128895E-7</v>
      </c>
    </row>
    <row r="132" spans="2:19">
      <c r="B132" s="73" t="s">
        <v>2969</v>
      </c>
      <c r="C132" s="74">
        <v>90150200</v>
      </c>
      <c r="D132" s="73" t="s">
        <v>119</v>
      </c>
      <c r="E132" s="94">
        <v>10313</v>
      </c>
      <c r="F132" s="73" t="s">
        <v>2754</v>
      </c>
      <c r="G132" s="73" t="s">
        <v>449</v>
      </c>
      <c r="H132" s="73" t="s">
        <v>1847</v>
      </c>
      <c r="I132" s="85">
        <v>41274</v>
      </c>
      <c r="J132" s="74">
        <v>4.95</v>
      </c>
      <c r="K132" s="73" t="s">
        <v>104</v>
      </c>
      <c r="L132" s="77">
        <v>7.1500000000000008E-2</v>
      </c>
      <c r="M132" s="77">
        <v>1.2699999999999999E-2</v>
      </c>
      <c r="N132" s="76">
        <v>1011450.54</v>
      </c>
      <c r="O132" s="76">
        <v>141.87</v>
      </c>
      <c r="P132" s="76">
        <v>1434.944881098</v>
      </c>
      <c r="Q132" s="77">
        <v>0</v>
      </c>
      <c r="R132" s="77">
        <v>2.2523679760443208E-3</v>
      </c>
      <c r="S132" s="77">
        <v>5.667399757457626E-5</v>
      </c>
    </row>
    <row r="133" spans="2:19">
      <c r="B133" s="73" t="s">
        <v>2970</v>
      </c>
      <c r="C133" s="74">
        <v>1094036</v>
      </c>
      <c r="D133" s="73" t="s">
        <v>119</v>
      </c>
      <c r="E133" s="94">
        <v>57</v>
      </c>
      <c r="F133" s="73" t="s">
        <v>291</v>
      </c>
      <c r="G133" s="73" t="s">
        <v>241</v>
      </c>
      <c r="H133" s="73" t="s">
        <v>103</v>
      </c>
      <c r="I133" s="85">
        <v>41274</v>
      </c>
      <c r="J133" s="74">
        <v>0.02</v>
      </c>
      <c r="K133" s="73" t="s">
        <v>104</v>
      </c>
      <c r="L133" s="77">
        <v>6.3E-2</v>
      </c>
      <c r="M133" s="77">
        <v>2.2200000000000001E-2</v>
      </c>
      <c r="N133" s="76">
        <v>0.13</v>
      </c>
      <c r="O133" s="76">
        <v>124.61</v>
      </c>
      <c r="P133" s="76">
        <v>1.6199300000000001E-4</v>
      </c>
      <c r="Q133" s="77">
        <v>0</v>
      </c>
      <c r="R133" s="77">
        <v>2.5427307372542132E-10</v>
      </c>
      <c r="S133" s="77">
        <v>6.3980094357863542E-12</v>
      </c>
    </row>
    <row r="134" spans="2:19">
      <c r="B134" s="73" t="s">
        <v>2971</v>
      </c>
      <c r="C134" s="74">
        <v>45411567</v>
      </c>
      <c r="D134" s="73" t="s">
        <v>119</v>
      </c>
      <c r="E134" s="94">
        <v>2202</v>
      </c>
      <c r="F134" s="73" t="s">
        <v>2754</v>
      </c>
      <c r="G134" s="73" t="s">
        <v>489</v>
      </c>
      <c r="H134" s="73" t="s">
        <v>1847</v>
      </c>
      <c r="I134" s="85">
        <v>42429</v>
      </c>
      <c r="J134" s="74"/>
      <c r="K134" s="73" t="s">
        <v>104</v>
      </c>
      <c r="L134" s="77">
        <v>0</v>
      </c>
      <c r="M134" s="77">
        <v>0</v>
      </c>
      <c r="N134" s="76">
        <v>63871.02</v>
      </c>
      <c r="O134" s="76">
        <v>100</v>
      </c>
      <c r="P134" s="76">
        <v>63.871020000000001</v>
      </c>
      <c r="Q134" s="77">
        <v>0</v>
      </c>
      <c r="R134" s="77">
        <v>1.002554467006467E-4</v>
      </c>
      <c r="S134" s="77">
        <v>2.5226237469106626E-6</v>
      </c>
    </row>
    <row r="135" spans="2:19">
      <c r="B135" s="73" t="s">
        <v>2972</v>
      </c>
      <c r="C135" s="74">
        <v>45420155</v>
      </c>
      <c r="D135" s="73" t="s">
        <v>119</v>
      </c>
      <c r="E135" s="94">
        <v>378</v>
      </c>
      <c r="F135" s="73" t="s">
        <v>412</v>
      </c>
      <c r="G135" s="73" t="s">
        <v>706</v>
      </c>
      <c r="H135" s="73" t="s">
        <v>103</v>
      </c>
      <c r="I135" s="85">
        <v>42061</v>
      </c>
      <c r="J135" s="74"/>
      <c r="K135" s="73" t="s">
        <v>104</v>
      </c>
      <c r="L135" s="77">
        <v>0</v>
      </c>
      <c r="M135" s="77">
        <v>0</v>
      </c>
      <c r="N135" s="76">
        <v>33564.769999999997</v>
      </c>
      <c r="O135" s="76">
        <v>100</v>
      </c>
      <c r="P135" s="76">
        <v>33.564770000000003</v>
      </c>
      <c r="Q135" s="77">
        <v>0</v>
      </c>
      <c r="R135" s="77">
        <v>5.268509896592328E-5</v>
      </c>
      <c r="S135" s="77">
        <v>1.3256604616866084E-6</v>
      </c>
    </row>
    <row r="136" spans="2:19">
      <c r="B136" s="73" t="s">
        <v>2973</v>
      </c>
      <c r="C136" s="74">
        <v>54901233</v>
      </c>
      <c r="D136" s="73" t="s">
        <v>119</v>
      </c>
      <c r="E136" s="94">
        <v>549</v>
      </c>
      <c r="F136" s="73" t="s">
        <v>291</v>
      </c>
      <c r="G136" s="73" t="s">
        <v>2744</v>
      </c>
      <c r="H136" s="73" t="s">
        <v>269</v>
      </c>
      <c r="I136" s="85">
        <v>42712</v>
      </c>
      <c r="J136" s="74">
        <v>1.69</v>
      </c>
      <c r="K136" s="73" t="s">
        <v>104</v>
      </c>
      <c r="L136" s="77">
        <v>0.04</v>
      </c>
      <c r="M136" s="77">
        <v>8.2699999999999996E-2</v>
      </c>
      <c r="N136" s="76">
        <v>411075.71</v>
      </c>
      <c r="O136" s="76">
        <v>102.30825493824481</v>
      </c>
      <c r="P136" s="76">
        <v>420.56438537600002</v>
      </c>
      <c r="Q136" s="77">
        <v>0</v>
      </c>
      <c r="R136" s="77">
        <v>6.601408639200345E-4</v>
      </c>
      <c r="S136" s="77">
        <v>1.6610439376956637E-5</v>
      </c>
    </row>
    <row r="137" spans="2:19">
      <c r="B137" s="73" t="s">
        <v>2974</v>
      </c>
      <c r="C137" s="74">
        <v>11133981</v>
      </c>
      <c r="D137" s="73" t="s">
        <v>119</v>
      </c>
      <c r="E137" s="94">
        <v>1402</v>
      </c>
      <c r="F137" s="73" t="s">
        <v>291</v>
      </c>
      <c r="G137" s="73" t="s">
        <v>1844</v>
      </c>
      <c r="H137" s="73" t="s">
        <v>103</v>
      </c>
      <c r="I137" s="85">
        <v>42733</v>
      </c>
      <c r="J137" s="74">
        <v>2.67</v>
      </c>
      <c r="K137" s="73" t="s">
        <v>104</v>
      </c>
      <c r="L137" s="77">
        <v>6.25E-2</v>
      </c>
      <c r="M137" s="77">
        <v>0.1241</v>
      </c>
      <c r="N137" s="76">
        <v>142935.34</v>
      </c>
      <c r="O137" s="76">
        <v>105.32992593644093</v>
      </c>
      <c r="P137" s="76">
        <v>150.55368775900001</v>
      </c>
      <c r="Q137" s="77">
        <v>0</v>
      </c>
      <c r="R137" s="77">
        <v>2.3631730350804215E-4</v>
      </c>
      <c r="S137" s="77">
        <v>5.9462070266895151E-6</v>
      </c>
    </row>
    <row r="138" spans="2:19">
      <c r="B138" s="73" t="s">
        <v>2950</v>
      </c>
      <c r="C138" s="74">
        <v>11133982</v>
      </c>
      <c r="D138" s="73" t="s">
        <v>119</v>
      </c>
      <c r="E138" s="94">
        <v>1402</v>
      </c>
      <c r="F138" s="73" t="s">
        <v>291</v>
      </c>
      <c r="G138" s="73" t="s">
        <v>1844</v>
      </c>
      <c r="H138" s="73" t="s">
        <v>103</v>
      </c>
      <c r="I138" s="85">
        <v>42733</v>
      </c>
      <c r="J138" s="74">
        <v>2.78</v>
      </c>
      <c r="K138" s="73" t="s">
        <v>104</v>
      </c>
      <c r="L138" s="77">
        <v>6.25E-2</v>
      </c>
      <c r="M138" s="77">
        <v>9.69E-2</v>
      </c>
      <c r="N138" s="76">
        <v>200651.84</v>
      </c>
      <c r="O138" s="76">
        <v>102.27</v>
      </c>
      <c r="P138" s="76">
        <v>205.20663676800001</v>
      </c>
      <c r="Q138" s="77">
        <v>0</v>
      </c>
      <c r="R138" s="77">
        <v>3.2210356175794893E-4</v>
      </c>
      <c r="S138" s="77">
        <v>8.1047576026596642E-6</v>
      </c>
    </row>
    <row r="139" spans="2:19">
      <c r="B139" s="73" t="s">
        <v>2975</v>
      </c>
      <c r="C139" s="74">
        <v>45417176</v>
      </c>
      <c r="D139" s="73" t="s">
        <v>119</v>
      </c>
      <c r="E139" s="94">
        <v>352</v>
      </c>
      <c r="F139" s="73" t="s">
        <v>291</v>
      </c>
      <c r="G139" s="73" t="s">
        <v>1850</v>
      </c>
      <c r="H139" s="73" t="s">
        <v>1847</v>
      </c>
      <c r="I139" s="73"/>
      <c r="J139" s="74">
        <v>0.01</v>
      </c>
      <c r="K139" s="73" t="s">
        <v>104</v>
      </c>
      <c r="L139" s="77">
        <v>6.4000000000000001E-2</v>
      </c>
      <c r="M139" s="77">
        <v>0.01</v>
      </c>
      <c r="N139" s="76">
        <v>-1000000</v>
      </c>
      <c r="O139" s="76">
        <v>122.32</v>
      </c>
      <c r="P139" s="76">
        <v>-1223.2</v>
      </c>
      <c r="Q139" s="77">
        <v>0</v>
      </c>
      <c r="R139" s="77">
        <v>-1.9200016283477395E-3</v>
      </c>
      <c r="S139" s="77">
        <v>-4.8311008141425053E-5</v>
      </c>
    </row>
    <row r="140" spans="2:19">
      <c r="B140" s="73" t="s">
        <v>2976</v>
      </c>
      <c r="C140" s="74">
        <v>11399304</v>
      </c>
      <c r="D140" s="73" t="s">
        <v>119</v>
      </c>
      <c r="E140" s="94">
        <v>520043878</v>
      </c>
      <c r="F140" s="73" t="s">
        <v>2754</v>
      </c>
      <c r="G140" s="73" t="s">
        <v>2752</v>
      </c>
      <c r="H140" s="73" t="s">
        <v>2763</v>
      </c>
      <c r="I140" s="85">
        <v>42794</v>
      </c>
      <c r="J140" s="74"/>
      <c r="K140" s="73" t="s">
        <v>104</v>
      </c>
      <c r="L140" s="77">
        <v>5.3499999999999999E-2</v>
      </c>
      <c r="M140" s="77">
        <v>0</v>
      </c>
      <c r="N140" s="76">
        <v>81012.31</v>
      </c>
      <c r="O140" s="76">
        <v>115.65179999999999</v>
      </c>
      <c r="P140" s="76">
        <v>93.692194736580007</v>
      </c>
      <c r="Q140" s="77">
        <v>0</v>
      </c>
      <c r="R140" s="77">
        <v>1.4706439376856371E-4</v>
      </c>
      <c r="S140" s="77">
        <v>3.7004286974386021E-6</v>
      </c>
    </row>
    <row r="141" spans="2:19">
      <c r="B141" s="73" t="s">
        <v>2977</v>
      </c>
      <c r="C141" s="74">
        <v>111664934</v>
      </c>
      <c r="D141" s="73" t="s">
        <v>119</v>
      </c>
      <c r="E141" s="94">
        <v>1134</v>
      </c>
      <c r="F141" s="73" t="s">
        <v>2754</v>
      </c>
      <c r="G141" s="73" t="s">
        <v>2752</v>
      </c>
      <c r="H141" s="73" t="s">
        <v>2763</v>
      </c>
      <c r="I141" s="85">
        <v>41274</v>
      </c>
      <c r="J141" s="74">
        <v>0.01</v>
      </c>
      <c r="K141" s="73" t="s">
        <v>104</v>
      </c>
      <c r="L141" s="77">
        <v>4.4999999999999998E-2</v>
      </c>
      <c r="M141" s="77">
        <v>0.01</v>
      </c>
      <c r="N141" s="76">
        <v>4410.07</v>
      </c>
      <c r="O141" s="76">
        <v>26.7</v>
      </c>
      <c r="P141" s="76">
        <v>1.1774886899999999</v>
      </c>
      <c r="Q141" s="77">
        <v>0</v>
      </c>
      <c r="R141" s="77">
        <v>1.8482506557889523E-6</v>
      </c>
      <c r="S141" s="77">
        <v>4.6505612891616998E-8</v>
      </c>
    </row>
    <row r="142" spans="2:19">
      <c r="B142" s="73" t="s">
        <v>2978</v>
      </c>
      <c r="C142" s="74">
        <v>54901234</v>
      </c>
      <c r="D142" s="73" t="s">
        <v>119</v>
      </c>
      <c r="E142" s="94">
        <v>549</v>
      </c>
      <c r="F142" s="73" t="s">
        <v>291</v>
      </c>
      <c r="G142" s="73" t="s">
        <v>2752</v>
      </c>
      <c r="H142" s="73" t="s">
        <v>2763</v>
      </c>
      <c r="I142" s="85">
        <v>42794</v>
      </c>
      <c r="J142" s="74"/>
      <c r="K142" s="73" t="s">
        <v>104</v>
      </c>
      <c r="L142" s="77">
        <v>0</v>
      </c>
      <c r="M142" s="77">
        <v>0</v>
      </c>
      <c r="N142" s="76">
        <v>-77360.039999999994</v>
      </c>
      <c r="O142" s="76">
        <v>100</v>
      </c>
      <c r="P142" s="76">
        <v>-77.360039999999998</v>
      </c>
      <c r="Q142" s="77">
        <v>0</v>
      </c>
      <c r="R142" s="77">
        <v>-1.2142855033440668E-4</v>
      </c>
      <c r="S142" s="77">
        <v>-3.0553805773879722E-6</v>
      </c>
    </row>
    <row r="143" spans="2:19">
      <c r="B143" s="73" t="s">
        <v>2979</v>
      </c>
      <c r="C143" s="74">
        <v>11346421</v>
      </c>
      <c r="D143" s="73" t="s">
        <v>119</v>
      </c>
      <c r="E143" s="94">
        <v>2009</v>
      </c>
      <c r="F143" s="73" t="s">
        <v>315</v>
      </c>
      <c r="G143" s="73" t="s">
        <v>2752</v>
      </c>
      <c r="H143" s="73" t="s">
        <v>2763</v>
      </c>
      <c r="I143" s="85">
        <v>42521</v>
      </c>
      <c r="J143" s="74"/>
      <c r="K143" s="73" t="s">
        <v>104</v>
      </c>
      <c r="L143" s="77">
        <v>0</v>
      </c>
      <c r="M143" s="77">
        <v>0</v>
      </c>
      <c r="N143" s="76">
        <v>119356.23</v>
      </c>
      <c r="O143" s="76">
        <v>86.82</v>
      </c>
      <c r="P143" s="76">
        <v>103.625078886</v>
      </c>
      <c r="Q143" s="77">
        <v>0</v>
      </c>
      <c r="R143" s="77">
        <v>1.6265559205263486E-4</v>
      </c>
      <c r="S143" s="77">
        <v>4.0927338372444076E-6</v>
      </c>
    </row>
    <row r="144" spans="2:19">
      <c r="B144" s="69" t="s">
        <v>1870</v>
      </c>
      <c r="C144" s="70"/>
      <c r="D144" s="69"/>
      <c r="E144" s="69"/>
      <c r="F144" s="69"/>
      <c r="G144" s="69"/>
      <c r="H144" s="69"/>
      <c r="I144" s="69"/>
      <c r="J144" s="70">
        <v>6.68</v>
      </c>
      <c r="K144" s="69"/>
      <c r="L144" s="103"/>
      <c r="M144" s="83">
        <v>3.44E-2</v>
      </c>
      <c r="N144" s="71">
        <v>25248271.942884419</v>
      </c>
      <c r="P144" s="71">
        <v>27214.907741886014</v>
      </c>
      <c r="R144" s="83">
        <v>4.2718007831715712E-2</v>
      </c>
      <c r="S144" s="83">
        <v>1.0748688926474714E-3</v>
      </c>
    </row>
    <row r="145" spans="2:19">
      <c r="B145" s="73" t="s">
        <v>1871</v>
      </c>
      <c r="C145" s="74">
        <v>1140284</v>
      </c>
      <c r="D145" s="73"/>
      <c r="E145" s="94">
        <v>520042185</v>
      </c>
      <c r="F145" s="73" t="s">
        <v>650</v>
      </c>
      <c r="G145" s="73" t="s">
        <v>284</v>
      </c>
      <c r="H145" s="73" t="s">
        <v>1847</v>
      </c>
      <c r="I145" s="73" t="s">
        <v>2258</v>
      </c>
      <c r="J145" s="74">
        <v>8.34</v>
      </c>
      <c r="K145" s="73" t="s">
        <v>104</v>
      </c>
      <c r="L145" s="77">
        <v>3.7400000000000003E-2</v>
      </c>
      <c r="M145" s="77">
        <v>3.3599999999999998E-2</v>
      </c>
      <c r="N145" s="76">
        <v>8038154.5790092675</v>
      </c>
      <c r="O145" s="76">
        <v>104.67</v>
      </c>
      <c r="P145" s="76">
        <v>8413.5363978490004</v>
      </c>
      <c r="Q145" s="77">
        <v>8.6999999999999994E-3</v>
      </c>
      <c r="R145" s="77">
        <v>1.3206346945743177E-2</v>
      </c>
      <c r="S145" s="77">
        <v>3.3229760089491418E-4</v>
      </c>
    </row>
    <row r="146" spans="2:19">
      <c r="B146" s="73" t="s">
        <v>2498</v>
      </c>
      <c r="C146" s="74">
        <v>1138825</v>
      </c>
      <c r="D146" s="73"/>
      <c r="E146" s="75">
        <v>520044439</v>
      </c>
      <c r="F146" s="73" t="s">
        <v>317</v>
      </c>
      <c r="G146" s="73" t="s">
        <v>416</v>
      </c>
      <c r="H146" s="73" t="s">
        <v>269</v>
      </c>
      <c r="I146" s="73" t="s">
        <v>2499</v>
      </c>
      <c r="J146" s="74">
        <v>5.58</v>
      </c>
      <c r="K146" s="73" t="s">
        <v>104</v>
      </c>
      <c r="L146" s="77">
        <v>4.5999999999999999E-2</v>
      </c>
      <c r="M146" s="77">
        <v>3.5000000000000003E-2</v>
      </c>
      <c r="N146" s="76">
        <v>7924270.3191168346</v>
      </c>
      <c r="O146" s="76">
        <v>108.7</v>
      </c>
      <c r="P146" s="76">
        <v>8613.6818368799995</v>
      </c>
      <c r="Q146" s="77">
        <v>9.4000000000000004E-3</v>
      </c>
      <c r="R146" s="77">
        <v>1.3520506174688479E-2</v>
      </c>
      <c r="S146" s="77">
        <v>3.4020246349669291E-4</v>
      </c>
    </row>
    <row r="147" spans="2:19">
      <c r="B147" s="73" t="s">
        <v>1872</v>
      </c>
      <c r="C147" s="74">
        <v>1139930</v>
      </c>
      <c r="D147" s="73"/>
      <c r="E147" s="44">
        <v>520043878</v>
      </c>
      <c r="F147" s="73" t="s">
        <v>379</v>
      </c>
      <c r="G147" s="73"/>
      <c r="H147" s="73"/>
      <c r="I147" s="73"/>
      <c r="J147" s="74"/>
      <c r="K147" s="73" t="s">
        <v>104</v>
      </c>
      <c r="L147" s="77"/>
      <c r="M147" s="77"/>
      <c r="N147" s="76">
        <v>1661158.995048597</v>
      </c>
      <c r="O147" s="76">
        <v>109.06</v>
      </c>
      <c r="P147" s="76">
        <v>1811.66</v>
      </c>
      <c r="Q147" s="77">
        <v>1.1999999999999999E-3</v>
      </c>
      <c r="R147" s="77">
        <v>2.8436806327767051E-3</v>
      </c>
      <c r="S147" s="77">
        <v>7.1552584213124677E-5</v>
      </c>
    </row>
    <row r="148" spans="2:19">
      <c r="B148" s="73" t="s">
        <v>2500</v>
      </c>
      <c r="C148" s="74">
        <v>701001554</v>
      </c>
      <c r="D148" s="73"/>
      <c r="E148" s="94">
        <v>510064603</v>
      </c>
      <c r="F148" s="73" t="s">
        <v>291</v>
      </c>
      <c r="G148" s="73" t="s">
        <v>2759</v>
      </c>
      <c r="H148" s="73" t="s">
        <v>269</v>
      </c>
      <c r="I148" s="73" t="s">
        <v>2762</v>
      </c>
      <c r="J148" s="74">
        <v>2.21</v>
      </c>
      <c r="K148" s="73" t="s">
        <v>104</v>
      </c>
      <c r="L148" s="77">
        <v>5.1499999999999997E-2</v>
      </c>
      <c r="M148" s="77">
        <v>2.1600000000000001E-2</v>
      </c>
      <c r="N148" s="76">
        <v>1875225.0597097189</v>
      </c>
      <c r="O148" s="76">
        <v>108.86</v>
      </c>
      <c r="P148" s="76">
        <v>2041.37</v>
      </c>
      <c r="Q148" s="77"/>
      <c r="R148" s="77">
        <v>3.2042460137837025E-3</v>
      </c>
      <c r="S148" s="77">
        <v>8.062511665276394E-5</v>
      </c>
    </row>
    <row r="149" spans="2:19">
      <c r="B149" s="73" t="s">
        <v>2980</v>
      </c>
      <c r="C149" s="74">
        <v>560158</v>
      </c>
      <c r="D149" s="73" t="s">
        <v>119</v>
      </c>
      <c r="E149" s="94">
        <v>695</v>
      </c>
      <c r="F149" s="73" t="s">
        <v>389</v>
      </c>
      <c r="G149" s="73" t="s">
        <v>324</v>
      </c>
      <c r="H149" s="73" t="s">
        <v>103</v>
      </c>
      <c r="I149" s="85">
        <v>42368</v>
      </c>
      <c r="J149" s="74">
        <v>5.82</v>
      </c>
      <c r="K149" s="73" t="s">
        <v>104</v>
      </c>
      <c r="L149" s="77">
        <v>3.5400000000000001E-2</v>
      </c>
      <c r="M149" s="77">
        <v>2.53E-2</v>
      </c>
      <c r="N149" s="76">
        <v>2541180.29</v>
      </c>
      <c r="O149" s="76">
        <v>105.71</v>
      </c>
      <c r="P149" s="76">
        <v>2686.281684559</v>
      </c>
      <c r="Q149" s="77">
        <v>0</v>
      </c>
      <c r="R149" s="77">
        <v>4.2165346701716717E-3</v>
      </c>
      <c r="S149" s="77">
        <v>1.0609628542584275E-4</v>
      </c>
    </row>
    <row r="150" spans="2:19">
      <c r="B150" s="73" t="s">
        <v>2981</v>
      </c>
      <c r="C150" s="74">
        <v>889003</v>
      </c>
      <c r="D150" s="73" t="s">
        <v>119</v>
      </c>
      <c r="E150" s="94">
        <v>27243</v>
      </c>
      <c r="F150" s="73" t="s">
        <v>389</v>
      </c>
      <c r="G150" s="73" t="s">
        <v>376</v>
      </c>
      <c r="H150" s="73" t="s">
        <v>103</v>
      </c>
      <c r="I150" s="85">
        <v>42558</v>
      </c>
      <c r="J150" s="74">
        <v>7.39</v>
      </c>
      <c r="K150" s="73" t="s">
        <v>104</v>
      </c>
      <c r="L150" s="77">
        <v>4.6300000000000001E-2</v>
      </c>
      <c r="M150" s="77">
        <v>3.3500000000000002E-2</v>
      </c>
      <c r="N150" s="76">
        <v>2788449.6</v>
      </c>
      <c r="O150" s="76">
        <v>113.17</v>
      </c>
      <c r="P150" s="76">
        <v>3155.6884123200002</v>
      </c>
      <c r="Q150" s="77">
        <v>0</v>
      </c>
      <c r="R150" s="77">
        <v>4.9533411463476892E-3</v>
      </c>
      <c r="S150" s="77">
        <v>1.2463578203024216E-4</v>
      </c>
    </row>
    <row r="151" spans="2:19">
      <c r="B151" s="73" t="s">
        <v>2982</v>
      </c>
      <c r="C151" s="74">
        <v>60010281</v>
      </c>
      <c r="D151" s="73" t="s">
        <v>119</v>
      </c>
      <c r="E151" s="94">
        <v>600</v>
      </c>
      <c r="F151" s="73" t="s">
        <v>2758</v>
      </c>
      <c r="G151" s="73" t="s">
        <v>416</v>
      </c>
      <c r="H151" s="73" t="s">
        <v>1847</v>
      </c>
      <c r="I151" s="85">
        <v>41274</v>
      </c>
      <c r="J151" s="74">
        <v>1.83</v>
      </c>
      <c r="K151" s="73" t="s">
        <v>104</v>
      </c>
      <c r="L151" s="77">
        <v>4.5999999999999999E-2</v>
      </c>
      <c r="M151" s="77">
        <v>8.2000000000000003E-2</v>
      </c>
      <c r="N151" s="76">
        <v>19999.990000000002</v>
      </c>
      <c r="O151" s="76">
        <v>318.19</v>
      </c>
      <c r="P151" s="76">
        <v>63.637968180999998</v>
      </c>
      <c r="Q151" s="77">
        <v>0</v>
      </c>
      <c r="R151" s="77">
        <v>9.9889635817741683E-5</v>
      </c>
      <c r="S151" s="77">
        <v>2.513419227351242E-6</v>
      </c>
    </row>
    <row r="152" spans="2:19">
      <c r="B152" s="73" t="s">
        <v>2983</v>
      </c>
      <c r="C152" s="74">
        <v>1133545</v>
      </c>
      <c r="D152" s="73" t="s">
        <v>119</v>
      </c>
      <c r="E152" s="94">
        <v>510064603</v>
      </c>
      <c r="F152" s="73" t="s">
        <v>2758</v>
      </c>
      <c r="G152" s="73" t="s">
        <v>2759</v>
      </c>
      <c r="H152" s="73" t="s">
        <v>269</v>
      </c>
      <c r="I152" s="85">
        <v>42124</v>
      </c>
      <c r="J152" s="74">
        <v>2.21</v>
      </c>
      <c r="K152" s="73" t="s">
        <v>104</v>
      </c>
      <c r="L152" s="77">
        <v>5.1499999999999997E-2</v>
      </c>
      <c r="M152" s="77">
        <v>2.1600000000000001E-2</v>
      </c>
      <c r="N152" s="76">
        <v>394131.4</v>
      </c>
      <c r="O152" s="76">
        <v>108.86</v>
      </c>
      <c r="P152" s="76">
        <v>429.05144203999998</v>
      </c>
      <c r="Q152" s="77">
        <v>0.44</v>
      </c>
      <c r="R152" s="77">
        <v>6.734626122970452E-4</v>
      </c>
      <c r="S152" s="77">
        <v>1.6945640704287606E-5</v>
      </c>
    </row>
    <row r="153" spans="2:19">
      <c r="B153" s="73" t="s">
        <v>2984</v>
      </c>
      <c r="C153" s="74">
        <v>239012</v>
      </c>
      <c r="D153" s="73" t="s">
        <v>119</v>
      </c>
      <c r="E153" s="94">
        <v>10494</v>
      </c>
      <c r="F153" s="73" t="s">
        <v>291</v>
      </c>
      <c r="G153" s="73" t="s">
        <v>2752</v>
      </c>
      <c r="H153" s="73" t="s">
        <v>2763</v>
      </c>
      <c r="I153" s="85">
        <v>41974</v>
      </c>
      <c r="J153" s="74">
        <v>0.01</v>
      </c>
      <c r="K153" s="73" t="s">
        <v>104</v>
      </c>
      <c r="L153" s="77">
        <v>0.04</v>
      </c>
      <c r="M153" s="77">
        <v>0.01</v>
      </c>
      <c r="N153" s="76">
        <v>313.26</v>
      </c>
      <c r="O153" s="76">
        <v>9.9999999999999995E-7</v>
      </c>
      <c r="P153" s="76">
        <v>3.1326000000000001E-9</v>
      </c>
      <c r="Q153" s="77">
        <v>0</v>
      </c>
      <c r="R153" s="77">
        <v>4.9171003114471292E-15</v>
      </c>
      <c r="S153" s="77">
        <v>1.2372389151719107E-16</v>
      </c>
    </row>
    <row r="154" spans="2:19">
      <c r="B154" s="73" t="s">
        <v>2985</v>
      </c>
      <c r="C154" s="74">
        <v>3980042</v>
      </c>
      <c r="D154" s="73" t="s">
        <v>119</v>
      </c>
      <c r="E154" s="94">
        <v>398</v>
      </c>
      <c r="F154" s="73" t="s">
        <v>609</v>
      </c>
      <c r="G154" s="73" t="s">
        <v>2752</v>
      </c>
      <c r="H154" s="73" t="s">
        <v>2763</v>
      </c>
      <c r="I154" s="85">
        <v>41974</v>
      </c>
      <c r="J154" s="74">
        <v>0.01</v>
      </c>
      <c r="K154" s="73" t="s">
        <v>104</v>
      </c>
      <c r="L154" s="77">
        <v>0</v>
      </c>
      <c r="M154" s="77">
        <v>0.01</v>
      </c>
      <c r="N154" s="76">
        <v>5388.45</v>
      </c>
      <c r="O154" s="76">
        <v>9.9999999999999995E-7</v>
      </c>
      <c r="P154" s="76">
        <v>5.3884500000000002E-8</v>
      </c>
      <c r="Q154" s="77">
        <v>0</v>
      </c>
      <c r="R154" s="77">
        <v>8.4580058651654486E-14</v>
      </c>
      <c r="S154" s="77">
        <v>2.1282002274334684E-15</v>
      </c>
    </row>
    <row r="155" spans="2:19">
      <c r="B155" s="69" t="s">
        <v>1873</v>
      </c>
      <c r="C155" s="70"/>
      <c r="D155" s="69"/>
      <c r="E155" s="69"/>
      <c r="F155" s="69"/>
      <c r="G155" s="69"/>
      <c r="H155" s="69"/>
      <c r="I155" s="69"/>
      <c r="J155" s="70">
        <v>5.67</v>
      </c>
      <c r="K155" s="69"/>
      <c r="L155" s="103"/>
      <c r="M155" s="83">
        <v>5.1799999999999999E-2</v>
      </c>
      <c r="N155" s="71">
        <v>42469101.249037832</v>
      </c>
      <c r="P155" s="71">
        <v>39950.080172620517</v>
      </c>
      <c r="R155" s="83">
        <v>6.2707831085721172E-2</v>
      </c>
      <c r="S155" s="83">
        <v>1.57785206709455E-3</v>
      </c>
    </row>
    <row r="156" spans="2:19">
      <c r="B156" s="73" t="s">
        <v>1874</v>
      </c>
      <c r="C156" s="74">
        <v>1132174</v>
      </c>
      <c r="D156" s="73"/>
      <c r="E156" s="75"/>
      <c r="F156" s="73" t="s">
        <v>315</v>
      </c>
      <c r="G156" s="73" t="s">
        <v>299</v>
      </c>
      <c r="H156" s="73" t="s">
        <v>1847</v>
      </c>
      <c r="I156" s="73" t="s">
        <v>1875</v>
      </c>
      <c r="J156" s="74">
        <v>5.53</v>
      </c>
      <c r="K156" s="73" t="s">
        <v>42</v>
      </c>
      <c r="L156" s="77">
        <v>5.0819999999999997E-2</v>
      </c>
      <c r="M156" s="77">
        <v>3.9199999999999999E-2</v>
      </c>
      <c r="N156" s="76">
        <v>2935251.3266956396</v>
      </c>
      <c r="O156" s="76">
        <v>109.38</v>
      </c>
      <c r="P156" s="76">
        <v>11204.91687497752</v>
      </c>
      <c r="Q156" s="77">
        <v>6.6E-3</v>
      </c>
      <c r="R156" s="77">
        <v>1.7587850429576439E-2</v>
      </c>
      <c r="S156" s="77">
        <v>4.4254482535237895E-4</v>
      </c>
    </row>
    <row r="157" spans="2:19">
      <c r="B157" s="73" t="s">
        <v>1876</v>
      </c>
      <c r="C157" s="74">
        <v>1132182</v>
      </c>
      <c r="D157" s="73"/>
      <c r="E157" s="75"/>
      <c r="F157" s="73" t="s">
        <v>315</v>
      </c>
      <c r="G157" s="73" t="s">
        <v>299</v>
      </c>
      <c r="H157" s="73" t="s">
        <v>1847</v>
      </c>
      <c r="I157" s="73" t="s">
        <v>1875</v>
      </c>
      <c r="J157" s="74">
        <v>6.84</v>
      </c>
      <c r="K157" s="73" t="s">
        <v>42</v>
      </c>
      <c r="L157" s="77">
        <v>5.4120000000000001E-2</v>
      </c>
      <c r="M157" s="77">
        <v>4.2000000000000003E-2</v>
      </c>
      <c r="N157" s="76">
        <v>2061402.0451090455</v>
      </c>
      <c r="O157" s="76">
        <v>111.62</v>
      </c>
      <c r="P157" s="76">
        <v>8030.27</v>
      </c>
      <c r="Q157" s="77">
        <v>5.1999999999999998E-3</v>
      </c>
      <c r="R157" s="77">
        <v>1.2604751043224331E-2</v>
      </c>
      <c r="S157" s="77">
        <v>3.1716026761595927E-4</v>
      </c>
    </row>
    <row r="158" spans="2:19">
      <c r="B158" s="73" t="s">
        <v>2501</v>
      </c>
      <c r="C158" s="74">
        <v>701002222</v>
      </c>
      <c r="D158" s="73"/>
      <c r="E158" s="94">
        <v>513502229</v>
      </c>
      <c r="F158" s="73" t="s">
        <v>119</v>
      </c>
      <c r="G158" s="73" t="s">
        <v>299</v>
      </c>
      <c r="H158" s="73" t="s">
        <v>103</v>
      </c>
      <c r="I158" s="85">
        <v>42855</v>
      </c>
      <c r="J158" s="74">
        <v>4.24</v>
      </c>
      <c r="K158" s="73" t="s">
        <v>42</v>
      </c>
      <c r="L158" s="77">
        <v>7.9699999999999993E-2</v>
      </c>
      <c r="M158" s="77">
        <v>3.0599999999999999E-2</v>
      </c>
      <c r="N158" s="76">
        <v>4492.1383032993581</v>
      </c>
      <c r="O158" s="76">
        <v>126.04</v>
      </c>
      <c r="P158" s="76">
        <v>19.760000000000002</v>
      </c>
      <c r="Q158" s="77"/>
      <c r="R158" s="77">
        <v>3.1016376860816983E-5</v>
      </c>
      <c r="S158" s="77">
        <v>7.8043289803348521E-7</v>
      </c>
    </row>
    <row r="159" spans="2:19">
      <c r="B159" s="73" t="s">
        <v>1877</v>
      </c>
      <c r="C159" s="74">
        <v>1139161</v>
      </c>
      <c r="D159" s="73"/>
      <c r="E159" s="94">
        <v>520036716</v>
      </c>
      <c r="F159" s="73" t="s">
        <v>648</v>
      </c>
      <c r="G159" s="73" t="s">
        <v>376</v>
      </c>
      <c r="H159" s="73" t="s">
        <v>103</v>
      </c>
      <c r="I159" s="73" t="s">
        <v>1878</v>
      </c>
      <c r="J159" s="74">
        <v>3.03</v>
      </c>
      <c r="K159" s="73" t="s">
        <v>42</v>
      </c>
      <c r="L159" s="77">
        <v>3.6999999999999998E-2</v>
      </c>
      <c r="M159" s="77">
        <v>3.7400000000000003E-2</v>
      </c>
      <c r="N159" s="76">
        <v>860622.0250176508</v>
      </c>
      <c r="O159" s="76">
        <v>101.02</v>
      </c>
      <c r="P159" s="76">
        <v>3034.2072901581796</v>
      </c>
      <c r="Q159" s="77">
        <v>1.06E-2</v>
      </c>
      <c r="R159" s="77">
        <v>4.7626577320538646E-3</v>
      </c>
      <c r="S159" s="77">
        <v>1.1983781319293906E-4</v>
      </c>
    </row>
    <row r="160" spans="2:19">
      <c r="B160" s="73" t="s">
        <v>1879</v>
      </c>
      <c r="C160" s="74">
        <v>7500010</v>
      </c>
      <c r="D160" s="73"/>
      <c r="E160" s="75"/>
      <c r="F160" s="73" t="s">
        <v>327</v>
      </c>
      <c r="G160" s="73" t="s">
        <v>1844</v>
      </c>
      <c r="H160" s="73" t="s">
        <v>103</v>
      </c>
      <c r="I160" s="73" t="s">
        <v>3824</v>
      </c>
      <c r="J160" s="74">
        <v>0.16</v>
      </c>
      <c r="K160" s="73" t="s">
        <v>104</v>
      </c>
      <c r="L160" s="77">
        <v>6.1199999999999997E-2</v>
      </c>
      <c r="M160" s="77">
        <v>0.1201</v>
      </c>
      <c r="N160" s="76">
        <v>16097.12</v>
      </c>
      <c r="O160" s="76">
        <v>0</v>
      </c>
      <c r="P160" s="76">
        <v>0</v>
      </c>
      <c r="Q160" s="77">
        <v>6.7999999999999996E-3</v>
      </c>
      <c r="R160" s="77">
        <v>0</v>
      </c>
      <c r="S160" s="77">
        <v>0</v>
      </c>
    </row>
    <row r="161" spans="2:19">
      <c r="B161" s="73" t="s">
        <v>1880</v>
      </c>
      <c r="C161" s="74">
        <v>99101180</v>
      </c>
      <c r="D161" s="73"/>
      <c r="E161" s="75"/>
      <c r="F161" s="73" t="s">
        <v>291</v>
      </c>
      <c r="G161" s="73"/>
      <c r="H161" s="73"/>
      <c r="I161" s="73"/>
      <c r="J161" s="74"/>
      <c r="K161" s="73" t="s">
        <v>104</v>
      </c>
      <c r="L161" s="77"/>
      <c r="M161" s="77"/>
      <c r="N161" s="76">
        <v>4700000</v>
      </c>
      <c r="O161" s="76">
        <v>0</v>
      </c>
      <c r="P161" s="76">
        <v>0</v>
      </c>
      <c r="Q161" s="77"/>
      <c r="R161" s="77">
        <v>0</v>
      </c>
      <c r="S161" s="77">
        <v>0</v>
      </c>
    </row>
    <row r="162" spans="2:19">
      <c r="B162" s="73" t="s">
        <v>2501</v>
      </c>
      <c r="C162" s="74">
        <v>701002255</v>
      </c>
      <c r="D162" s="73"/>
      <c r="E162" s="94">
        <v>513502229</v>
      </c>
      <c r="F162" s="73" t="s">
        <v>119</v>
      </c>
      <c r="G162" s="73" t="s">
        <v>2749</v>
      </c>
      <c r="H162" s="73" t="s">
        <v>269</v>
      </c>
      <c r="I162" s="85">
        <v>42855</v>
      </c>
      <c r="J162" s="74">
        <v>4.24</v>
      </c>
      <c r="K162" s="73" t="s">
        <v>42</v>
      </c>
      <c r="L162" s="77">
        <v>7.9699999999999993E-2</v>
      </c>
      <c r="M162" s="77">
        <v>3.0599999999999999E-2</v>
      </c>
      <c r="N162" s="76">
        <v>1548788.12</v>
      </c>
      <c r="O162" s="76">
        <v>126.04</v>
      </c>
      <c r="P162" s="76">
        <v>6812.8</v>
      </c>
      <c r="Q162" s="77"/>
      <c r="R162" s="77">
        <v>1.0693743536304348E-2</v>
      </c>
      <c r="S162" s="77">
        <v>2.6907556921672711E-4</v>
      </c>
    </row>
    <row r="163" spans="2:19">
      <c r="B163" s="73" t="s">
        <v>2501</v>
      </c>
      <c r="C163" s="74">
        <v>701002248</v>
      </c>
      <c r="D163" s="73"/>
      <c r="E163" s="94">
        <v>513502229</v>
      </c>
      <c r="F163" s="73" t="s">
        <v>119</v>
      </c>
      <c r="G163" s="73" t="s">
        <v>299</v>
      </c>
      <c r="H163" s="73" t="s">
        <v>103</v>
      </c>
      <c r="I163" s="85">
        <v>42855</v>
      </c>
      <c r="J163" s="74">
        <v>4.24</v>
      </c>
      <c r="K163" s="73" t="s">
        <v>42</v>
      </c>
      <c r="L163" s="77">
        <v>7.9699999999999993E-2</v>
      </c>
      <c r="M163" s="77">
        <v>3.0599999999999999E-2</v>
      </c>
      <c r="N163" s="76">
        <v>96558.22</v>
      </c>
      <c r="O163" s="76">
        <v>126.04</v>
      </c>
      <c r="P163" s="76">
        <v>424.74</v>
      </c>
      <c r="Q163" s="77"/>
      <c r="R163" s="77">
        <v>6.6669513703762173E-4</v>
      </c>
      <c r="S163" s="77">
        <v>1.6775357748519357E-5</v>
      </c>
    </row>
    <row r="164" spans="2:19">
      <c r="B164" s="73" t="s">
        <v>2501</v>
      </c>
      <c r="C164" s="74">
        <v>701002230</v>
      </c>
      <c r="D164" s="73"/>
      <c r="E164" s="94">
        <v>513502229</v>
      </c>
      <c r="F164" s="73" t="s">
        <v>119</v>
      </c>
      <c r="G164" s="73" t="s">
        <v>299</v>
      </c>
      <c r="H164" s="73" t="s">
        <v>103</v>
      </c>
      <c r="I164" s="85">
        <v>42855</v>
      </c>
      <c r="J164" s="74">
        <v>4.24</v>
      </c>
      <c r="K164" s="73" t="s">
        <v>42</v>
      </c>
      <c r="L164" s="77">
        <v>7.9699999999999993E-2</v>
      </c>
      <c r="M164" s="77">
        <v>3.0599999999999999E-2</v>
      </c>
      <c r="N164" s="76">
        <v>847632.21</v>
      </c>
      <c r="O164" s="76">
        <v>126.04</v>
      </c>
      <c r="P164" s="76">
        <v>3728.56</v>
      </c>
      <c r="Q164" s="77"/>
      <c r="R164" s="77">
        <v>5.8525517261218503E-3</v>
      </c>
      <c r="S164" s="77">
        <v>1.4726168452893377E-4</v>
      </c>
    </row>
    <row r="165" spans="2:19">
      <c r="B165" s="73" t="s">
        <v>2502</v>
      </c>
      <c r="C165" s="74">
        <v>6510044</v>
      </c>
      <c r="D165" s="73"/>
      <c r="E165" s="94">
        <v>520015041</v>
      </c>
      <c r="F165" s="73" t="s">
        <v>268</v>
      </c>
      <c r="G165" s="73" t="s">
        <v>923</v>
      </c>
      <c r="H165" s="73" t="s">
        <v>1847</v>
      </c>
      <c r="I165" s="73" t="s">
        <v>2503</v>
      </c>
      <c r="J165" s="74">
        <v>5.35</v>
      </c>
      <c r="K165" s="73" t="s">
        <v>42</v>
      </c>
      <c r="L165" s="77">
        <v>0.03</v>
      </c>
      <c r="M165" s="77">
        <v>0.10630000000000001</v>
      </c>
      <c r="N165" s="76">
        <v>1880776.6063694444</v>
      </c>
      <c r="O165" s="76">
        <v>68.05</v>
      </c>
      <c r="P165" s="76">
        <v>4466.7409974140801</v>
      </c>
      <c r="Q165" s="77">
        <v>0.2984</v>
      </c>
      <c r="R165" s="77">
        <v>7.0112409977457811E-3</v>
      </c>
      <c r="S165" s="77">
        <v>1.7641658002919285E-4</v>
      </c>
    </row>
    <row r="166" spans="2:19">
      <c r="B166" s="73" t="s">
        <v>1881</v>
      </c>
      <c r="C166" s="74">
        <v>6510069</v>
      </c>
      <c r="D166" s="73"/>
      <c r="E166" s="94">
        <v>520015041</v>
      </c>
      <c r="F166" s="73" t="s">
        <v>268</v>
      </c>
      <c r="G166" s="73" t="s">
        <v>923</v>
      </c>
      <c r="H166" s="73" t="s">
        <v>1847</v>
      </c>
      <c r="I166" s="73"/>
      <c r="J166" s="74"/>
      <c r="K166" s="73" t="s">
        <v>42</v>
      </c>
      <c r="L166" s="77"/>
      <c r="M166" s="77"/>
      <c r="N166" s="76">
        <v>522809.04524040077</v>
      </c>
      <c r="O166" s="76">
        <v>80.72</v>
      </c>
      <c r="P166" s="76">
        <v>1472.82</v>
      </c>
      <c r="Q166" s="77">
        <v>1E-3</v>
      </c>
      <c r="R166" s="77">
        <v>2.3118188344204687E-3</v>
      </c>
      <c r="S166" s="77">
        <v>5.8169897817898658E-5</v>
      </c>
    </row>
    <row r="167" spans="2:19">
      <c r="B167" s="73" t="s">
        <v>2987</v>
      </c>
      <c r="C167" s="74">
        <v>45400020</v>
      </c>
      <c r="D167" s="73" t="s">
        <v>119</v>
      </c>
      <c r="E167" s="94">
        <v>1552</v>
      </c>
      <c r="F167" s="73" t="s">
        <v>412</v>
      </c>
      <c r="G167" s="73" t="s">
        <v>1844</v>
      </c>
      <c r="H167" s="73" t="s">
        <v>1847</v>
      </c>
      <c r="I167" s="85">
        <v>42733</v>
      </c>
      <c r="J167" s="74"/>
      <c r="K167" s="73" t="s">
        <v>42</v>
      </c>
      <c r="L167" s="77">
        <v>3.6999999999999998E-2</v>
      </c>
      <c r="M167" s="77">
        <v>0</v>
      </c>
      <c r="N167" s="76">
        <v>-20956.55</v>
      </c>
      <c r="O167" s="76">
        <v>100</v>
      </c>
      <c r="P167" s="76">
        <v>-73.138359500000007</v>
      </c>
      <c r="Q167" s="77">
        <v>0</v>
      </c>
      <c r="R167" s="77">
        <v>-1.1480196969807257E-4</v>
      </c>
      <c r="S167" s="77">
        <v>-2.8886428067813708E-6</v>
      </c>
    </row>
    <row r="168" spans="2:19">
      <c r="B168" s="73" t="s">
        <v>2986</v>
      </c>
      <c r="C168" s="74">
        <v>11321821</v>
      </c>
      <c r="D168" s="73" t="s">
        <v>119</v>
      </c>
      <c r="E168" s="94">
        <v>1620</v>
      </c>
      <c r="F168" s="73" t="s">
        <v>315</v>
      </c>
      <c r="G168" s="73" t="s">
        <v>299</v>
      </c>
      <c r="H168" s="73" t="s">
        <v>103</v>
      </c>
      <c r="I168" s="85">
        <v>41820</v>
      </c>
      <c r="J168" s="74">
        <v>6.89</v>
      </c>
      <c r="K168" s="73" t="s">
        <v>42</v>
      </c>
      <c r="L168" s="77">
        <v>5.4100000000000002E-2</v>
      </c>
      <c r="M168" s="77">
        <v>3.85E-2</v>
      </c>
      <c r="N168" s="76">
        <v>229052.86839876746</v>
      </c>
      <c r="O168" s="76">
        <v>103.62885389758493</v>
      </c>
      <c r="P168" s="76">
        <v>828.40336957073998</v>
      </c>
      <c r="Q168" s="77">
        <v>0</v>
      </c>
      <c r="R168" s="77">
        <v>1.3003072420737206E-3</v>
      </c>
      <c r="S168" s="77">
        <v>3.2718281500748825E-5</v>
      </c>
    </row>
    <row r="169" spans="2:19">
      <c r="B169" s="69" t="s">
        <v>1882</v>
      </c>
      <c r="C169" s="70"/>
      <c r="D169" s="69"/>
      <c r="E169" s="69"/>
      <c r="F169" s="69"/>
      <c r="G169" s="69"/>
      <c r="H169" s="69"/>
      <c r="I169" s="69"/>
      <c r="K169" s="69"/>
      <c r="L169" s="103"/>
      <c r="N169" s="71">
        <v>0</v>
      </c>
      <c r="P169" s="71">
        <v>0</v>
      </c>
      <c r="R169" s="83">
        <v>0</v>
      </c>
      <c r="S169" s="83">
        <v>0</v>
      </c>
    </row>
    <row r="170" spans="2:19">
      <c r="B170" s="64" t="s">
        <v>1883</v>
      </c>
      <c r="C170" s="66"/>
      <c r="D170" s="64"/>
      <c r="E170" s="64"/>
      <c r="F170" s="64"/>
      <c r="G170" s="64"/>
      <c r="H170" s="64"/>
      <c r="I170" s="64"/>
      <c r="K170" s="64"/>
      <c r="L170" s="103"/>
      <c r="N170" s="67">
        <v>622421.42999999993</v>
      </c>
      <c r="P170" s="67">
        <v>2650.3678898450839</v>
      </c>
      <c r="R170" s="82">
        <v>4.2181424836313323E-3</v>
      </c>
      <c r="S170" s="82">
        <v>1.046778488424439E-4</v>
      </c>
    </row>
    <row r="171" spans="2:19">
      <c r="B171" s="69" t="s">
        <v>1884</v>
      </c>
      <c r="C171" s="70"/>
      <c r="D171" s="69"/>
      <c r="E171" s="69"/>
      <c r="F171" s="69"/>
      <c r="G171" s="69"/>
      <c r="H171" s="69"/>
      <c r="I171" s="69"/>
      <c r="K171" s="69"/>
      <c r="L171" s="103"/>
      <c r="N171" s="71">
        <v>0</v>
      </c>
      <c r="P171" s="71">
        <v>0</v>
      </c>
      <c r="R171" s="83">
        <v>0</v>
      </c>
      <c r="S171" s="83">
        <v>0</v>
      </c>
    </row>
    <row r="172" spans="2:19">
      <c r="B172" s="69" t="s">
        <v>1885</v>
      </c>
      <c r="C172" s="70"/>
      <c r="D172" s="69"/>
      <c r="E172" s="69"/>
      <c r="F172" s="69"/>
      <c r="G172" s="69"/>
      <c r="H172" s="69"/>
      <c r="I172" s="69"/>
      <c r="K172" s="69"/>
      <c r="L172" s="103"/>
      <c r="N172" s="71">
        <v>622421.42999999993</v>
      </c>
      <c r="P172" s="71">
        <v>2650.3678898450839</v>
      </c>
      <c r="R172" s="83">
        <v>4.1601624135244632E-3</v>
      </c>
      <c r="S172" s="83">
        <v>1.046778488424439E-4</v>
      </c>
    </row>
    <row r="173" spans="2:19">
      <c r="B173" s="73" t="s">
        <v>2989</v>
      </c>
      <c r="C173" s="74">
        <v>220115957</v>
      </c>
      <c r="D173" s="73" t="s">
        <v>119</v>
      </c>
      <c r="E173" s="75" t="s">
        <v>2990</v>
      </c>
      <c r="F173" s="73" t="s">
        <v>119</v>
      </c>
      <c r="G173" s="73" t="s">
        <v>299</v>
      </c>
      <c r="H173" s="73" t="s">
        <v>103</v>
      </c>
      <c r="I173" s="85">
        <v>42704</v>
      </c>
      <c r="J173" s="74">
        <v>4.24</v>
      </c>
      <c r="K173" s="73" t="s">
        <v>42</v>
      </c>
      <c r="L173" s="77">
        <v>7.9699999999999993E-2</v>
      </c>
      <c r="M173" s="77">
        <v>0</v>
      </c>
      <c r="N173" s="76">
        <v>325520.90999999997</v>
      </c>
      <c r="O173" s="76">
        <v>126.04</v>
      </c>
      <c r="P173" s="76">
        <v>1431.90007682436</v>
      </c>
      <c r="Q173" s="77">
        <v>0</v>
      </c>
      <c r="R173" s="77">
        <v>2.2475886847073451E-3</v>
      </c>
      <c r="S173" s="77">
        <v>5.6553741227247229E-5</v>
      </c>
    </row>
    <row r="174" spans="2:19">
      <c r="B174" s="73" t="s">
        <v>2989</v>
      </c>
      <c r="C174" s="74">
        <v>25223486</v>
      </c>
      <c r="D174" s="73" t="s">
        <v>119</v>
      </c>
      <c r="E174" s="75" t="s">
        <v>2990</v>
      </c>
      <c r="F174" s="73" t="s">
        <v>119</v>
      </c>
      <c r="G174" s="73" t="s">
        <v>299</v>
      </c>
      <c r="H174" s="73" t="s">
        <v>103</v>
      </c>
      <c r="I174" s="85">
        <v>42704</v>
      </c>
      <c r="J174" s="74">
        <v>4.24</v>
      </c>
      <c r="K174" s="73" t="s">
        <v>42</v>
      </c>
      <c r="L174" s="77">
        <v>7.9699999999999993E-2</v>
      </c>
      <c r="M174" s="77">
        <v>0</v>
      </c>
      <c r="N174" s="76">
        <v>943.93</v>
      </c>
      <c r="O174" s="76">
        <v>126.04</v>
      </c>
      <c r="P174" s="76">
        <v>4.1521555082799999</v>
      </c>
      <c r="Q174" s="77">
        <v>0</v>
      </c>
      <c r="R174" s="77">
        <v>6.5174504063527102E-6</v>
      </c>
      <c r="S174" s="77">
        <v>1.6399183989942604E-7</v>
      </c>
    </row>
    <row r="175" spans="2:19">
      <c r="B175" s="73" t="s">
        <v>2989</v>
      </c>
      <c r="C175" s="74">
        <v>25223493</v>
      </c>
      <c r="D175" s="73" t="s">
        <v>119</v>
      </c>
      <c r="E175" s="75" t="s">
        <v>2990</v>
      </c>
      <c r="F175" s="73" t="s">
        <v>119</v>
      </c>
      <c r="G175" s="73" t="s">
        <v>299</v>
      </c>
      <c r="H175" s="73" t="s">
        <v>103</v>
      </c>
      <c r="I175" s="85">
        <v>42704</v>
      </c>
      <c r="J175" s="74">
        <v>4.24</v>
      </c>
      <c r="K175" s="73" t="s">
        <v>42</v>
      </c>
      <c r="L175" s="77">
        <v>7.9699999999999993E-2</v>
      </c>
      <c r="M175" s="77">
        <v>0</v>
      </c>
      <c r="N175" s="76">
        <v>178153.49</v>
      </c>
      <c r="O175" s="76">
        <v>126.04</v>
      </c>
      <c r="P175" s="76">
        <v>783.66085919804004</v>
      </c>
      <c r="Q175" s="77">
        <v>0</v>
      </c>
      <c r="R175" s="77">
        <v>1.2300769504027349E-3</v>
      </c>
      <c r="S175" s="77">
        <v>3.0951149565755935E-5</v>
      </c>
    </row>
    <row r="176" spans="2:19">
      <c r="B176" s="73" t="s">
        <v>2989</v>
      </c>
      <c r="C176" s="74">
        <v>25223494</v>
      </c>
      <c r="D176" s="73" t="s">
        <v>119</v>
      </c>
      <c r="E176" s="75" t="s">
        <v>2990</v>
      </c>
      <c r="F176" s="73" t="s">
        <v>119</v>
      </c>
      <c r="G176" s="73" t="s">
        <v>299</v>
      </c>
      <c r="H176" s="73" t="s">
        <v>103</v>
      </c>
      <c r="I176" s="85">
        <v>42704</v>
      </c>
      <c r="J176" s="74">
        <v>4.24</v>
      </c>
      <c r="K176" s="73" t="s">
        <v>42</v>
      </c>
      <c r="L176" s="77">
        <v>7.9699999999999993E-2</v>
      </c>
      <c r="M176" s="77">
        <v>0</v>
      </c>
      <c r="N176" s="76">
        <v>20294.400000000001</v>
      </c>
      <c r="O176" s="76">
        <v>126.04</v>
      </c>
      <c r="P176" s="76">
        <v>89.270925542399993</v>
      </c>
      <c r="Q176" s="77">
        <v>0</v>
      </c>
      <c r="R176" s="77">
        <v>1.40124527800456E-4</v>
      </c>
      <c r="S176" s="77">
        <v>3.5258080531977073E-6</v>
      </c>
    </row>
    <row r="177" spans="2:19">
      <c r="B177" s="73" t="s">
        <v>2991</v>
      </c>
      <c r="C177" s="74">
        <v>65100441</v>
      </c>
      <c r="D177" s="73" t="s">
        <v>119</v>
      </c>
      <c r="E177" s="75" t="s">
        <v>2988</v>
      </c>
      <c r="F177" s="73" t="s">
        <v>412</v>
      </c>
      <c r="G177" s="95">
        <v>0</v>
      </c>
      <c r="H177" s="73" t="s">
        <v>2763</v>
      </c>
      <c r="I177" s="85">
        <v>42754</v>
      </c>
      <c r="J177" s="74">
        <v>5.5</v>
      </c>
      <c r="K177" s="73" t="s">
        <v>42</v>
      </c>
      <c r="L177" s="77">
        <v>0.03</v>
      </c>
      <c r="M177" s="77">
        <v>3.6200000000000003E-2</v>
      </c>
      <c r="N177" s="76">
        <v>76300</v>
      </c>
      <c r="O177" s="76">
        <v>100.07397247706422</v>
      </c>
      <c r="P177" s="76">
        <v>266.483979439</v>
      </c>
      <c r="Q177" s="77">
        <v>0.02</v>
      </c>
      <c r="R177" s="77">
        <v>4.1828783065031518E-4</v>
      </c>
      <c r="S177" s="77">
        <v>1.0524942527989597E-5</v>
      </c>
    </row>
    <row r="178" spans="2:19">
      <c r="B178" s="73" t="s">
        <v>2992</v>
      </c>
      <c r="C178" s="74">
        <v>65100691</v>
      </c>
      <c r="D178" s="73" t="s">
        <v>119</v>
      </c>
      <c r="E178" s="75" t="s">
        <v>2988</v>
      </c>
      <c r="F178" s="73" t="s">
        <v>412</v>
      </c>
      <c r="G178" s="95">
        <v>0</v>
      </c>
      <c r="H178" s="73" t="s">
        <v>2763</v>
      </c>
      <c r="I178" s="85">
        <v>42754</v>
      </c>
      <c r="J178" s="74">
        <v>2.39</v>
      </c>
      <c r="K178" s="73" t="s">
        <v>42</v>
      </c>
      <c r="L178" s="77">
        <v>4.9500000000000002E-2</v>
      </c>
      <c r="M178" s="77">
        <v>1.2E-2</v>
      </c>
      <c r="N178" s="76">
        <v>21208.7</v>
      </c>
      <c r="O178" s="76">
        <v>101.1909616712329</v>
      </c>
      <c r="P178" s="76">
        <v>74.899893333004002</v>
      </c>
      <c r="Q178" s="77">
        <v>0.04</v>
      </c>
      <c r="R178" s="77">
        <v>1.1756696955725938E-4</v>
      </c>
      <c r="S178" s="77">
        <v>2.9582156283540092E-6</v>
      </c>
    </row>
    <row r="181" spans="2:19">
      <c r="B181" s="73" t="s">
        <v>177</v>
      </c>
      <c r="C181" s="74"/>
      <c r="D181" s="73"/>
      <c r="E181" s="73"/>
      <c r="F181" s="73"/>
      <c r="G181" s="73"/>
      <c r="H181" s="73"/>
      <c r="I181" s="73"/>
      <c r="K181" s="73"/>
    </row>
    <row r="185" spans="2:19">
      <c r="B185" s="81" t="s">
        <v>83</v>
      </c>
    </row>
  </sheetData>
  <conditionalFormatting sqref="C105:C106">
    <cfRule type="duplicateValues" dxfId="12" priority="10"/>
  </conditionalFormatting>
  <conditionalFormatting sqref="C105:C106">
    <cfRule type="duplicateValues" dxfId="11" priority="9"/>
  </conditionalFormatting>
  <conditionalFormatting sqref="C105:C106">
    <cfRule type="duplicateValues" dxfId="10" priority="8"/>
  </conditionalFormatting>
  <conditionalFormatting sqref="C105:C106">
    <cfRule type="duplicateValues" dxfId="9" priority="7"/>
  </conditionalFormatting>
  <conditionalFormatting sqref="C107:C108">
    <cfRule type="duplicateValues" dxfId="8" priority="6"/>
  </conditionalFormatting>
  <conditionalFormatting sqref="C107:C108">
    <cfRule type="duplicateValues" dxfId="7" priority="5"/>
  </conditionalFormatting>
  <conditionalFormatting sqref="C107:C108">
    <cfRule type="duplicateValues" dxfId="6" priority="4"/>
  </conditionalFormatting>
  <conditionalFormatting sqref="C107:C108">
    <cfRule type="duplicateValues" dxfId="5" priority="3"/>
  </conditionalFormatting>
  <conditionalFormatting sqref="C105:C108">
    <cfRule type="duplicateValues" dxfId="4" priority="2"/>
  </conditionalFormatting>
  <conditionalFormatting sqref="C105:C108">
    <cfRule type="duplicateValues" dxfId="3" priority="1"/>
  </conditionalFormatting>
  <dataValidations count="4">
    <dataValidation allowBlank="1" showInputMessage="1" showErrorMessage="1" sqref="A179:A185 A91:A95 A144:A148 A169:A172 E147 A149:Q154 A167:Q168 A173:Q178 T169:T185 G78:I78 E77:E84 A155:A166 F96:Q102 F109:O113 F114:Q143 A109:E143 U91:XFD102 V109:XFD185 U121:U185 V103:XFD104 A96:E104 F103:O104 Q103:Q113 E105:E108 I105:J108"/>
    <dataValidation type="list" allowBlank="1" showInputMessage="1" showErrorMessage="1" sqref="K105:K108">
      <formula1>$AQ$7:$AQ$11</formula1>
    </dataValidation>
    <dataValidation type="list" allowBlank="1" showInputMessage="1" showErrorMessage="1" sqref="H105:H108">
      <formula1>$AP$7:$AP$10</formula1>
    </dataValidation>
    <dataValidation type="list" allowBlank="1" showInputMessage="1" showErrorMessage="1" sqref="F105:F108">
      <formula1>$AN$7:$AN$11</formula1>
    </dataValidation>
  </dataValidations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4"/>
  <sheetViews>
    <sheetView rightToLeft="1" zoomScale="75" zoomScaleNormal="75" workbookViewId="0">
      <selection activeCell="C27" sqref="C27"/>
    </sheetView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3.7109375" customWidth="1"/>
    <col min="6" max="6" width="23.7109375" customWidth="1"/>
    <col min="7" max="7" width="15.7109375" customWidth="1"/>
    <col min="8" max="8" width="16.7109375" customWidth="1"/>
    <col min="9" max="9" width="13.7109375" customWidth="1"/>
    <col min="10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2267</v>
      </c>
    </row>
    <row r="2" spans="2:13" ht="15.75">
      <c r="B2" s="1" t="s">
        <v>2244</v>
      </c>
    </row>
    <row r="3" spans="2:13" ht="15.75">
      <c r="B3" s="1" t="s">
        <v>1</v>
      </c>
    </row>
    <row r="4" spans="2:13" ht="15.75">
      <c r="B4" s="1" t="s">
        <v>2</v>
      </c>
    </row>
    <row r="6" spans="2:13" ht="15.75">
      <c r="B6" s="2" t="s">
        <v>1741</v>
      </c>
    </row>
    <row r="7" spans="2:13" ht="15.75">
      <c r="B7" s="2" t="s">
        <v>950</v>
      </c>
    </row>
    <row r="8" spans="2:13">
      <c r="B8" s="3" t="s">
        <v>85</v>
      </c>
      <c r="C8" s="3" t="s">
        <v>86</v>
      </c>
      <c r="D8" s="3" t="s">
        <v>252</v>
      </c>
      <c r="E8" s="3" t="s">
        <v>87</v>
      </c>
      <c r="F8" s="3" t="s">
        <v>253</v>
      </c>
      <c r="G8" s="3" t="s">
        <v>90</v>
      </c>
      <c r="H8" s="3" t="s">
        <v>183</v>
      </c>
      <c r="I8" s="3" t="s">
        <v>41</v>
      </c>
      <c r="J8" s="3" t="s">
        <v>1742</v>
      </c>
      <c r="K8" s="3" t="s">
        <v>184</v>
      </c>
      <c r="L8" s="3" t="s">
        <v>185</v>
      </c>
      <c r="M8" s="3" t="s">
        <v>95</v>
      </c>
    </row>
    <row r="9" spans="2:13" ht="13.5" thickBot="1">
      <c r="B9" s="4"/>
      <c r="C9" s="4"/>
      <c r="D9" s="4"/>
      <c r="E9" s="4"/>
      <c r="F9" s="4"/>
      <c r="G9" s="4"/>
      <c r="H9" s="4" t="s">
        <v>2283</v>
      </c>
      <c r="I9" s="4" t="s">
        <v>189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1886</v>
      </c>
      <c r="C11" s="12"/>
      <c r="D11" s="3"/>
      <c r="E11" s="3"/>
      <c r="F11" s="3"/>
      <c r="G11" s="3"/>
      <c r="H11" s="9">
        <v>18733255.09</v>
      </c>
      <c r="J11" s="9">
        <v>60416.968656499892</v>
      </c>
      <c r="L11" s="10">
        <v>1.0000427242282208</v>
      </c>
      <c r="M11" s="10">
        <v>2.3762838364368103E-3</v>
      </c>
    </row>
    <row r="12" spans="2:13">
      <c r="B12" s="3" t="s">
        <v>1887</v>
      </c>
      <c r="C12" s="12"/>
      <c r="D12" s="3"/>
      <c r="E12" s="3"/>
      <c r="F12" s="3"/>
      <c r="G12" s="3"/>
      <c r="H12" s="9">
        <v>18724636.09</v>
      </c>
      <c r="J12" s="9">
        <v>60165.798656499894</v>
      </c>
      <c r="L12" s="10">
        <v>0.99584272422822084</v>
      </c>
      <c r="M12" s="10">
        <v>2.3762838364368103E-3</v>
      </c>
    </row>
    <row r="13" spans="2:13">
      <c r="B13" s="13" t="s">
        <v>952</v>
      </c>
      <c r="C13" s="14"/>
      <c r="D13" s="13"/>
      <c r="E13" s="13"/>
      <c r="F13" s="13"/>
      <c r="G13" s="13"/>
      <c r="H13" s="15">
        <v>18724636.09</v>
      </c>
      <c r="J13" s="15">
        <v>60165.798656499894</v>
      </c>
      <c r="L13" s="16">
        <v>0.99584272422822084</v>
      </c>
      <c r="M13" s="16">
        <v>2.3762838364368103E-3</v>
      </c>
    </row>
    <row r="14" spans="2:13">
      <c r="B14" s="6" t="s">
        <v>1898</v>
      </c>
      <c r="C14" s="17">
        <v>222100513</v>
      </c>
      <c r="D14" s="6" t="s">
        <v>119</v>
      </c>
      <c r="E14" s="6" t="s">
        <v>3765</v>
      </c>
      <c r="F14" s="6" t="s">
        <v>119</v>
      </c>
      <c r="G14" s="6" t="s">
        <v>104</v>
      </c>
      <c r="H14" s="7">
        <v>3369</v>
      </c>
      <c r="I14" s="7">
        <v>711100</v>
      </c>
      <c r="J14" s="7">
        <v>23956.959999999999</v>
      </c>
      <c r="K14" s="8">
        <v>0</v>
      </c>
      <c r="L14" s="8">
        <v>0.39652701108205329</v>
      </c>
      <c r="M14" s="8">
        <v>9.4619431785790897E-4</v>
      </c>
    </row>
    <row r="15" spans="2:13">
      <c r="B15" s="6" t="s">
        <v>1901</v>
      </c>
      <c r="C15" s="17">
        <v>200209096</v>
      </c>
      <c r="D15" s="6" t="s">
        <v>119</v>
      </c>
      <c r="E15" s="6"/>
      <c r="F15" s="6" t="s">
        <v>119</v>
      </c>
      <c r="G15" s="6" t="s">
        <v>104</v>
      </c>
      <c r="H15" s="7">
        <v>178571</v>
      </c>
      <c r="I15" s="7">
        <v>0</v>
      </c>
      <c r="J15" s="7">
        <v>0</v>
      </c>
      <c r="K15" s="8">
        <v>0</v>
      </c>
      <c r="L15" s="8">
        <v>0</v>
      </c>
      <c r="M15" s="8">
        <v>0</v>
      </c>
    </row>
    <row r="16" spans="2:13">
      <c r="B16" s="6" t="s">
        <v>1892</v>
      </c>
      <c r="C16" s="17">
        <v>6460018</v>
      </c>
      <c r="D16" s="6" t="s">
        <v>119</v>
      </c>
      <c r="E16" s="6"/>
      <c r="F16" s="6" t="s">
        <v>317</v>
      </c>
      <c r="G16" s="6" t="s">
        <v>104</v>
      </c>
      <c r="H16" s="7">
        <v>57.5</v>
      </c>
      <c r="I16" s="7">
        <v>0</v>
      </c>
      <c r="J16" s="7">
        <v>0</v>
      </c>
      <c r="K16" s="8">
        <v>0</v>
      </c>
      <c r="L16" s="8">
        <v>0</v>
      </c>
      <c r="M16" s="8">
        <v>0</v>
      </c>
    </row>
    <row r="17" spans="2:13">
      <c r="B17" s="6" t="s">
        <v>1890</v>
      </c>
      <c r="C17" s="17">
        <v>1107523</v>
      </c>
      <c r="D17" s="6" t="s">
        <v>119</v>
      </c>
      <c r="E17" s="6" t="s">
        <v>3766</v>
      </c>
      <c r="F17" s="6" t="s">
        <v>412</v>
      </c>
      <c r="G17" s="6" t="s">
        <v>104</v>
      </c>
      <c r="H17" s="7">
        <v>268794</v>
      </c>
      <c r="I17" s="7">
        <v>0</v>
      </c>
      <c r="J17" s="7">
        <v>0</v>
      </c>
      <c r="K17" s="8">
        <v>2.4199999999999999E-2</v>
      </c>
      <c r="L17" s="8">
        <v>0</v>
      </c>
      <c r="M17" s="8">
        <v>0</v>
      </c>
    </row>
    <row r="18" spans="2:13">
      <c r="B18" s="6" t="s">
        <v>1895</v>
      </c>
      <c r="C18" s="17">
        <v>432013</v>
      </c>
      <c r="D18" s="6" t="s">
        <v>119</v>
      </c>
      <c r="E18" s="6">
        <v>520039223</v>
      </c>
      <c r="F18" s="6" t="s">
        <v>412</v>
      </c>
      <c r="G18" s="6" t="s">
        <v>104</v>
      </c>
      <c r="H18" s="7">
        <v>20000</v>
      </c>
      <c r="I18" s="7">
        <v>0</v>
      </c>
      <c r="J18" s="7">
        <v>0</v>
      </c>
      <c r="K18" s="8">
        <v>2.3E-3</v>
      </c>
      <c r="L18" s="8">
        <v>0</v>
      </c>
      <c r="M18" s="8">
        <v>0</v>
      </c>
    </row>
    <row r="19" spans="2:13">
      <c r="B19" s="6" t="s">
        <v>1896</v>
      </c>
      <c r="C19" s="17">
        <v>222100307</v>
      </c>
      <c r="D19" s="6" t="s">
        <v>119</v>
      </c>
      <c r="E19" s="45">
        <v>511540809</v>
      </c>
      <c r="F19" s="6" t="s">
        <v>268</v>
      </c>
      <c r="G19" s="6" t="s">
        <v>104</v>
      </c>
      <c r="H19" s="7">
        <v>25050</v>
      </c>
      <c r="I19" s="7">
        <v>33200</v>
      </c>
      <c r="J19" s="7">
        <v>8316.6</v>
      </c>
      <c r="K19" s="8">
        <v>5.0099999999999999E-2</v>
      </c>
      <c r="L19" s="8">
        <v>0.13765338091164342</v>
      </c>
      <c r="M19" s="8">
        <v>3.2846904047496373E-4</v>
      </c>
    </row>
    <row r="20" spans="2:13">
      <c r="B20" s="6" t="s">
        <v>1900</v>
      </c>
      <c r="C20" s="17">
        <v>222100703</v>
      </c>
      <c r="D20" s="6" t="s">
        <v>119</v>
      </c>
      <c r="E20" s="6" t="s">
        <v>3768</v>
      </c>
      <c r="F20" s="6" t="s">
        <v>268</v>
      </c>
      <c r="G20" s="6" t="s">
        <v>104</v>
      </c>
      <c r="H20" s="7">
        <v>28790</v>
      </c>
      <c r="I20" s="7">
        <v>5074</v>
      </c>
      <c r="J20" s="7">
        <v>1460.8</v>
      </c>
      <c r="K20" s="8">
        <v>0</v>
      </c>
      <c r="L20" s="8">
        <v>2.4178637764919398E-2</v>
      </c>
      <c r="M20" s="8">
        <v>5.7695160801989626E-5</v>
      </c>
    </row>
    <row r="21" spans="2:13">
      <c r="B21" s="6" t="s">
        <v>1891</v>
      </c>
      <c r="C21" s="17">
        <v>818013</v>
      </c>
      <c r="D21" s="6" t="s">
        <v>119</v>
      </c>
      <c r="E21" s="6" t="s">
        <v>3769</v>
      </c>
      <c r="F21" s="6" t="s">
        <v>291</v>
      </c>
      <c r="G21" s="6" t="s">
        <v>104</v>
      </c>
      <c r="H21" s="7">
        <v>9027.39</v>
      </c>
      <c r="I21" s="7">
        <v>2.2999999999999998</v>
      </c>
      <c r="J21" s="7">
        <v>0.21</v>
      </c>
      <c r="K21" s="8">
        <v>3.3999999999999998E-3</v>
      </c>
      <c r="L21" s="8">
        <v>3.475844695121217E-6</v>
      </c>
      <c r="M21" s="8">
        <v>8.2940743212060656E-9</v>
      </c>
    </row>
    <row r="22" spans="2:13">
      <c r="B22" s="6" t="s">
        <v>1897</v>
      </c>
      <c r="C22" s="17">
        <v>113919518</v>
      </c>
      <c r="D22" s="6" t="s">
        <v>119</v>
      </c>
      <c r="E22" s="6">
        <v>515434074</v>
      </c>
      <c r="F22" s="6" t="s">
        <v>291</v>
      </c>
      <c r="G22" s="6" t="s">
        <v>104</v>
      </c>
      <c r="H22" s="7">
        <v>100.02</v>
      </c>
      <c r="I22" s="7">
        <v>9968006</v>
      </c>
      <c r="J22" s="7">
        <v>9970</v>
      </c>
      <c r="K22" s="8">
        <v>0</v>
      </c>
      <c r="L22" s="8">
        <v>0.16501986481123113</v>
      </c>
      <c r="M22" s="8">
        <v>3.9377105229725947E-4</v>
      </c>
    </row>
    <row r="23" spans="2:13">
      <c r="B23" s="6" t="s">
        <v>1899</v>
      </c>
      <c r="C23" s="17">
        <v>1093046</v>
      </c>
      <c r="D23" s="6" t="s">
        <v>119</v>
      </c>
      <c r="E23" s="6" t="s">
        <v>3770</v>
      </c>
      <c r="F23" s="6" t="s">
        <v>291</v>
      </c>
      <c r="G23" s="6" t="s">
        <v>104</v>
      </c>
      <c r="H23" s="7">
        <v>269098</v>
      </c>
      <c r="I23" s="7">
        <v>10</v>
      </c>
      <c r="J23" s="7">
        <v>26.91</v>
      </c>
      <c r="K23" s="8">
        <v>1.34E-2</v>
      </c>
      <c r="L23" s="8">
        <v>4.4540467021767595E-4</v>
      </c>
      <c r="M23" s="8">
        <v>1.0628263808745488E-6</v>
      </c>
    </row>
    <row r="24" spans="2:13">
      <c r="B24" s="6" t="s">
        <v>1902</v>
      </c>
      <c r="C24" s="17">
        <v>1104033</v>
      </c>
      <c r="D24" s="6" t="s">
        <v>119</v>
      </c>
      <c r="E24" s="6">
        <v>510844913</v>
      </c>
      <c r="F24" s="6" t="s">
        <v>582</v>
      </c>
      <c r="G24" s="6" t="s">
        <v>104</v>
      </c>
      <c r="H24" s="7">
        <v>226501.29</v>
      </c>
      <c r="I24" s="7">
        <v>24.1</v>
      </c>
      <c r="J24" s="7">
        <v>54.59</v>
      </c>
      <c r="K24" s="8">
        <v>6.0000000000000001E-3</v>
      </c>
      <c r="L24" s="8">
        <v>9.0355410431746308E-4</v>
      </c>
      <c r="M24" s="8">
        <v>2.1560643675935202E-6</v>
      </c>
    </row>
    <row r="25" spans="2:13">
      <c r="B25" s="6" t="s">
        <v>1889</v>
      </c>
      <c r="C25" s="17">
        <v>239012</v>
      </c>
      <c r="D25" s="6" t="s">
        <v>119</v>
      </c>
      <c r="E25" s="6"/>
      <c r="F25" s="6" t="s">
        <v>1097</v>
      </c>
      <c r="G25" s="6" t="s">
        <v>104</v>
      </c>
      <c r="H25" s="7">
        <v>3519.28</v>
      </c>
      <c r="I25" s="7">
        <v>0</v>
      </c>
      <c r="J25" s="7">
        <v>0</v>
      </c>
      <c r="K25" s="8">
        <v>1E-4</v>
      </c>
      <c r="L25" s="8">
        <v>0</v>
      </c>
      <c r="M25" s="8">
        <v>0</v>
      </c>
    </row>
    <row r="26" spans="2:13">
      <c r="B26" s="6" t="s">
        <v>2993</v>
      </c>
      <c r="C26" s="17">
        <v>1261</v>
      </c>
      <c r="D26" s="6" t="s">
        <v>119</v>
      </c>
      <c r="E26" s="6" t="s">
        <v>3771</v>
      </c>
      <c r="F26" s="6" t="s">
        <v>791</v>
      </c>
      <c r="G26" s="6" t="s">
        <v>42</v>
      </c>
      <c r="H26" s="7">
        <v>2414.98</v>
      </c>
      <c r="I26" s="7">
        <v>4221.88</v>
      </c>
      <c r="J26" s="7">
        <v>355.83187610776002</v>
      </c>
      <c r="K26" s="8">
        <v>0</v>
      </c>
      <c r="L26" s="8">
        <v>5.889601613924704E-3</v>
      </c>
      <c r="M26" s="8">
        <v>1.4053790601390243E-5</v>
      </c>
    </row>
    <row r="27" spans="2:13">
      <c r="B27" s="6" t="s">
        <v>2994</v>
      </c>
      <c r="C27" s="17">
        <v>697011</v>
      </c>
      <c r="D27" s="6" t="s">
        <v>119</v>
      </c>
      <c r="E27" s="6"/>
      <c r="F27" s="6" t="s">
        <v>317</v>
      </c>
      <c r="G27" s="6" t="s">
        <v>104</v>
      </c>
      <c r="H27" s="7">
        <v>85.01</v>
      </c>
      <c r="I27" s="7">
        <v>0.01</v>
      </c>
      <c r="J27" s="7">
        <v>8.5010000000000004E-6</v>
      </c>
      <c r="K27" s="8">
        <v>0</v>
      </c>
      <c r="L27" s="8">
        <v>1.4070550358678794E-10</v>
      </c>
      <c r="M27" s="8">
        <v>3.3575202764082274E-13</v>
      </c>
    </row>
    <row r="28" spans="2:13">
      <c r="B28" s="6" t="s">
        <v>2995</v>
      </c>
      <c r="C28" s="17">
        <v>1085323</v>
      </c>
      <c r="D28" s="6" t="s">
        <v>119</v>
      </c>
      <c r="E28" s="6" t="s">
        <v>3776</v>
      </c>
      <c r="F28" s="6" t="s">
        <v>2754</v>
      </c>
      <c r="G28" s="6" t="s">
        <v>104</v>
      </c>
      <c r="H28" s="7">
        <v>112.59</v>
      </c>
      <c r="I28" s="7">
        <v>9.9999999999999995E-7</v>
      </c>
      <c r="J28" s="7">
        <v>1.1259E-9</v>
      </c>
      <c r="K28" s="8">
        <v>0</v>
      </c>
      <c r="L28" s="8">
        <v>1.8635493058271325E-14</v>
      </c>
      <c r="M28" s="8">
        <v>4.4468087039266242E-17</v>
      </c>
    </row>
    <row r="29" spans="2:13">
      <c r="B29" s="6" t="s">
        <v>2996</v>
      </c>
      <c r="C29" s="17">
        <v>1102045</v>
      </c>
      <c r="D29" s="6" t="s">
        <v>119</v>
      </c>
      <c r="E29" s="6" t="s">
        <v>3775</v>
      </c>
      <c r="F29" s="6" t="s">
        <v>1126</v>
      </c>
      <c r="G29" s="6" t="s">
        <v>104</v>
      </c>
      <c r="H29" s="7">
        <v>20224.63</v>
      </c>
      <c r="I29" s="7">
        <v>18.3</v>
      </c>
      <c r="J29" s="7">
        <v>3.7011072899999999</v>
      </c>
      <c r="K29" s="8">
        <v>0.1</v>
      </c>
      <c r="L29" s="8">
        <v>6.1259400666766492E-5</v>
      </c>
      <c r="M29" s="8">
        <v>1.4617742349532178E-7</v>
      </c>
    </row>
    <row r="30" spans="2:13">
      <c r="B30" s="6" t="s">
        <v>2997</v>
      </c>
      <c r="C30" s="17">
        <v>45500011</v>
      </c>
      <c r="D30" s="6" t="s">
        <v>119</v>
      </c>
      <c r="E30" s="6" t="s">
        <v>3768</v>
      </c>
      <c r="F30" s="6" t="s">
        <v>2758</v>
      </c>
      <c r="G30" s="6" t="s">
        <v>104</v>
      </c>
      <c r="H30" s="7">
        <v>1171.4000000000001</v>
      </c>
      <c r="I30" s="7">
        <v>5073.8999999999996</v>
      </c>
      <c r="J30" s="7">
        <v>59.435664600000003</v>
      </c>
      <c r="K30" s="8">
        <v>0</v>
      </c>
      <c r="L30" s="8">
        <v>9.8375780714720913E-4</v>
      </c>
      <c r="M30" s="8">
        <v>2.3474467596317926E-6</v>
      </c>
    </row>
    <row r="31" spans="2:13">
      <c r="B31" s="6" t="s">
        <v>1893</v>
      </c>
      <c r="C31" s="17">
        <v>402016</v>
      </c>
      <c r="D31" s="6" t="s">
        <v>119</v>
      </c>
      <c r="E31" s="6" t="s">
        <v>3774</v>
      </c>
      <c r="F31" s="6" t="s">
        <v>379</v>
      </c>
      <c r="G31" s="6" t="s">
        <v>104</v>
      </c>
      <c r="H31" s="7">
        <v>75925</v>
      </c>
      <c r="I31" s="7">
        <v>1</v>
      </c>
      <c r="J31" s="7">
        <v>0.76</v>
      </c>
      <c r="K31" s="8">
        <v>1.9E-3</v>
      </c>
      <c r="L31" s="8">
        <v>1.2579247468057738E-5</v>
      </c>
      <c r="M31" s="8">
        <v>3.0016649924364813E-8</v>
      </c>
    </row>
    <row r="32" spans="2:13">
      <c r="B32" s="6" t="s">
        <v>1894</v>
      </c>
      <c r="C32" s="17">
        <v>135012</v>
      </c>
      <c r="D32" s="6" t="s">
        <v>119</v>
      </c>
      <c r="E32" s="6" t="s">
        <v>3773</v>
      </c>
      <c r="F32" s="6" t="s">
        <v>379</v>
      </c>
      <c r="G32" s="6" t="s">
        <v>104</v>
      </c>
      <c r="H32" s="7">
        <v>1631825</v>
      </c>
      <c r="I32" s="7">
        <v>0</v>
      </c>
      <c r="J32" s="7">
        <v>0</v>
      </c>
      <c r="K32" s="8">
        <v>5.6599999999999998E-2</v>
      </c>
      <c r="L32" s="8">
        <v>0</v>
      </c>
      <c r="M32" s="8">
        <v>0</v>
      </c>
    </row>
    <row r="33" spans="2:13">
      <c r="B33" s="6" t="s">
        <v>1888</v>
      </c>
      <c r="C33" s="17">
        <v>222100661</v>
      </c>
      <c r="D33" s="6" t="s">
        <v>119</v>
      </c>
      <c r="E33" s="6" t="s">
        <v>3767</v>
      </c>
      <c r="F33" s="6" t="s">
        <v>930</v>
      </c>
      <c r="G33" s="6" t="s">
        <v>104</v>
      </c>
      <c r="H33" s="7">
        <v>15960000</v>
      </c>
      <c r="I33" s="7">
        <v>100</v>
      </c>
      <c r="J33" s="7">
        <v>15960</v>
      </c>
      <c r="K33" s="8">
        <v>0</v>
      </c>
      <c r="L33" s="8">
        <v>0.26416419682921249</v>
      </c>
      <c r="M33" s="8">
        <v>6.3034964841166105E-4</v>
      </c>
    </row>
    <row r="34" spans="2:13">
      <c r="B34" s="3" t="s">
        <v>1903</v>
      </c>
      <c r="C34" s="12"/>
      <c r="D34" s="3"/>
      <c r="E34" s="3"/>
      <c r="F34" s="3"/>
      <c r="G34" s="3"/>
      <c r="H34" s="9">
        <v>8619</v>
      </c>
      <c r="J34" s="9">
        <v>251.17</v>
      </c>
      <c r="L34" s="10">
        <v>4.1999999999999997E-3</v>
      </c>
      <c r="M34" s="10">
        <v>0</v>
      </c>
    </row>
    <row r="35" spans="2:13">
      <c r="B35" s="13" t="s">
        <v>1139</v>
      </c>
      <c r="C35" s="14"/>
      <c r="D35" s="13"/>
      <c r="E35" s="13"/>
      <c r="F35" s="13"/>
      <c r="G35" s="13"/>
      <c r="H35" s="15">
        <v>0</v>
      </c>
      <c r="J35" s="15">
        <v>0</v>
      </c>
      <c r="L35" s="16">
        <v>0</v>
      </c>
      <c r="M35" s="16">
        <v>0</v>
      </c>
    </row>
    <row r="36" spans="2:13">
      <c r="B36" s="13" t="s">
        <v>1375</v>
      </c>
      <c r="C36" s="14"/>
      <c r="D36" s="13"/>
      <c r="E36" s="13"/>
      <c r="F36" s="13"/>
      <c r="G36" s="13"/>
      <c r="H36" s="15">
        <v>8619</v>
      </c>
      <c r="J36" s="15">
        <v>251.17</v>
      </c>
      <c r="L36" s="16">
        <v>4.1999999999999997E-3</v>
      </c>
      <c r="M36" s="16">
        <v>0</v>
      </c>
    </row>
    <row r="37" spans="2:13">
      <c r="B37" s="6" t="s">
        <v>1904</v>
      </c>
      <c r="C37" s="17">
        <v>222100398</v>
      </c>
      <c r="D37" s="6" t="s">
        <v>702</v>
      </c>
      <c r="E37" s="6" t="s">
        <v>3772</v>
      </c>
      <c r="F37" s="6" t="s">
        <v>119</v>
      </c>
      <c r="G37" s="6" t="s">
        <v>42</v>
      </c>
      <c r="H37" s="7">
        <v>8619</v>
      </c>
      <c r="I37" s="7">
        <v>835</v>
      </c>
      <c r="J37" s="7">
        <v>251.17</v>
      </c>
      <c r="K37" s="8">
        <v>0</v>
      </c>
      <c r="L37" s="8">
        <v>4.1999999999999997E-3</v>
      </c>
      <c r="M37" s="8">
        <v>9.9201078440825122E-6</v>
      </c>
    </row>
    <row r="40" spans="2:13">
      <c r="B40" s="6" t="s">
        <v>177</v>
      </c>
      <c r="C40" s="17"/>
      <c r="D40" s="6"/>
      <c r="E40" s="6"/>
      <c r="F40" s="6"/>
      <c r="G40" s="6"/>
    </row>
    <row r="44" spans="2:13">
      <c r="B44" s="5" t="s">
        <v>83</v>
      </c>
    </row>
  </sheetData>
  <conditionalFormatting sqref="C1:C24 C34:C1048576">
    <cfRule type="duplicateValues" dxfId="2" priority="3"/>
  </conditionalFormatting>
  <conditionalFormatting sqref="C25:C30">
    <cfRule type="duplicateValues" dxfId="1" priority="2"/>
  </conditionalFormatting>
  <conditionalFormatting sqref="C31:C33">
    <cfRule type="duplicateValues" dxfId="0" priority="1"/>
  </conditionalFormatting>
  <dataValidations count="1">
    <dataValidation allowBlank="1" showInputMessage="1" showErrorMessage="1" sqref="C49:J50 N26:XFD30 E26:E29 F26:K30 A26:C30 D14:D33"/>
  </dataValidations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5"/>
  <sheetViews>
    <sheetView rightToLeft="1" topLeftCell="A88" zoomScale="75" zoomScaleNormal="75" workbookViewId="0">
      <selection activeCell="B101" sqref="B101"/>
    </sheetView>
  </sheetViews>
  <sheetFormatPr defaultColWidth="9.140625" defaultRowHeight="12.75"/>
  <cols>
    <col min="2" max="2" width="52.7109375" customWidth="1"/>
    <col min="3" max="4" width="15.7109375" customWidth="1"/>
    <col min="5" max="5" width="14.7109375" customWidth="1"/>
    <col min="6" max="6" width="17.7109375" customWidth="1"/>
    <col min="7" max="7" width="13.7109375" customWidth="1"/>
    <col min="8" max="8" width="15.7109375" customWidth="1"/>
    <col min="9" max="9" width="24.7109375" customWidth="1"/>
    <col min="10" max="10" width="27.7109375" customWidth="1"/>
    <col min="11" max="11" width="20.7109375" customWidth="1"/>
    <col min="12" max="12" width="13.28515625" bestFit="1" customWidth="1"/>
  </cols>
  <sheetData>
    <row r="1" spans="2:12" ht="15.75">
      <c r="B1" s="1" t="s">
        <v>2267</v>
      </c>
    </row>
    <row r="2" spans="2:12" ht="15.75">
      <c r="B2" s="1" t="s">
        <v>2244</v>
      </c>
    </row>
    <row r="3" spans="2:12" ht="15.75">
      <c r="B3" s="1" t="s">
        <v>1</v>
      </c>
    </row>
    <row r="4" spans="2:12" ht="15.75">
      <c r="B4" s="1" t="s">
        <v>2</v>
      </c>
    </row>
    <row r="6" spans="2:12" ht="15.75">
      <c r="B6" s="2" t="s">
        <v>1741</v>
      </c>
    </row>
    <row r="7" spans="2:12" ht="15.75">
      <c r="B7" s="2" t="s">
        <v>1905</v>
      </c>
    </row>
    <row r="8" spans="2:12">
      <c r="B8" s="3" t="s">
        <v>85</v>
      </c>
      <c r="C8" s="3" t="s">
        <v>86</v>
      </c>
      <c r="D8" s="3" t="s">
        <v>90</v>
      </c>
      <c r="E8" s="3" t="s">
        <v>181</v>
      </c>
      <c r="F8" s="3" t="s">
        <v>183</v>
      </c>
      <c r="G8" s="3" t="s">
        <v>41</v>
      </c>
      <c r="H8" s="3" t="s">
        <v>1742</v>
      </c>
      <c r="I8" s="3" t="s">
        <v>184</v>
      </c>
      <c r="J8" s="3" t="s">
        <v>185</v>
      </c>
      <c r="K8" s="3" t="s">
        <v>95</v>
      </c>
    </row>
    <row r="9" spans="2:12" ht="13.5" thickBot="1">
      <c r="B9" s="4"/>
      <c r="C9" s="4"/>
      <c r="D9" s="4"/>
      <c r="E9" s="4" t="s">
        <v>186</v>
      </c>
      <c r="F9" s="4" t="s">
        <v>2283</v>
      </c>
      <c r="G9" s="4" t="s">
        <v>189</v>
      </c>
      <c r="H9" s="4" t="s">
        <v>97</v>
      </c>
      <c r="I9" s="4" t="s">
        <v>96</v>
      </c>
      <c r="J9" s="4" t="s">
        <v>96</v>
      </c>
      <c r="K9" s="4" t="s">
        <v>96</v>
      </c>
    </row>
    <row r="10" spans="2:12" ht="13.5" thickTop="1"/>
    <row r="11" spans="2:12">
      <c r="B11" s="3" t="s">
        <v>1906</v>
      </c>
      <c r="C11" s="12"/>
      <c r="D11" s="3"/>
      <c r="E11" s="3"/>
      <c r="F11" s="9">
        <v>396816969.86999989</v>
      </c>
      <c r="H11" s="9">
        <v>1164417.7644955397</v>
      </c>
      <c r="J11" s="10">
        <v>0.99999999999999989</v>
      </c>
      <c r="K11" s="10">
        <v>4.5989368950755366E-2</v>
      </c>
    </row>
    <row r="12" spans="2:12">
      <c r="B12" s="3" t="s">
        <v>1907</v>
      </c>
      <c r="C12" s="12"/>
      <c r="D12" s="3"/>
      <c r="E12" s="3"/>
      <c r="F12" s="9">
        <v>200158078.24999997</v>
      </c>
      <c r="H12" s="9">
        <v>328772.17360188568</v>
      </c>
      <c r="J12" s="10">
        <v>0.28234898472570069</v>
      </c>
      <c r="K12" s="10">
        <v>1.298505163142144E-2</v>
      </c>
    </row>
    <row r="13" spans="2:12">
      <c r="B13" s="13" t="s">
        <v>1908</v>
      </c>
      <c r="C13" s="14"/>
      <c r="D13" s="13"/>
      <c r="E13" s="13"/>
      <c r="F13" s="15">
        <v>16194861.899999999</v>
      </c>
      <c r="H13" s="15">
        <v>20586.768392951963</v>
      </c>
      <c r="J13" s="16">
        <v>1.7679881757790561E-2</v>
      </c>
      <c r="K13" s="16">
        <v>8.1308660516475964E-4</v>
      </c>
    </row>
    <row r="14" spans="2:12">
      <c r="B14" s="6" t="s">
        <v>1909</v>
      </c>
      <c r="C14" s="17">
        <v>200112548</v>
      </c>
      <c r="D14" s="6" t="s">
        <v>42</v>
      </c>
      <c r="E14" s="6" t="s">
        <v>1910</v>
      </c>
      <c r="F14" s="7">
        <v>1013763</v>
      </c>
      <c r="G14" s="7">
        <v>2.78</v>
      </c>
      <c r="H14" s="7">
        <v>98.25</v>
      </c>
      <c r="I14" s="8">
        <v>0</v>
      </c>
      <c r="J14" s="8">
        <v>8.4376933258627164E-5</v>
      </c>
      <c r="K14" s="8">
        <v>3.8804419145642666E-6</v>
      </c>
      <c r="L14" s="41"/>
    </row>
    <row r="15" spans="2:12" s="43" customFormat="1">
      <c r="B15" s="73" t="s">
        <v>1911</v>
      </c>
      <c r="C15" s="74">
        <v>200209336</v>
      </c>
      <c r="D15" s="73" t="s">
        <v>42</v>
      </c>
      <c r="E15" s="73" t="s">
        <v>1912</v>
      </c>
      <c r="F15" s="76">
        <v>905632.84</v>
      </c>
      <c r="G15" s="76">
        <v>0</v>
      </c>
      <c r="H15" s="76">
        <v>0</v>
      </c>
      <c r="I15" s="77">
        <v>0</v>
      </c>
      <c r="J15" s="77">
        <v>0</v>
      </c>
      <c r="K15" s="77">
        <v>0</v>
      </c>
      <c r="L15" s="87"/>
    </row>
    <row r="16" spans="2:12">
      <c r="B16" s="6" t="s">
        <v>1913</v>
      </c>
      <c r="C16" s="17">
        <v>200130789</v>
      </c>
      <c r="D16" s="6" t="s">
        <v>42</v>
      </c>
      <c r="E16" s="6" t="s">
        <v>1914</v>
      </c>
      <c r="F16" s="7">
        <v>640368.89</v>
      </c>
      <c r="G16" s="7">
        <v>15.46</v>
      </c>
      <c r="H16" s="7">
        <v>345.59</v>
      </c>
      <c r="I16" s="8">
        <v>0</v>
      </c>
      <c r="J16" s="8">
        <v>2.9679210549464588E-4</v>
      </c>
      <c r="K16" s="8">
        <v>1.3649281641264783E-5</v>
      </c>
      <c r="L16" s="41"/>
    </row>
    <row r="17" spans="2:12">
      <c r="B17" s="6" t="s">
        <v>1915</v>
      </c>
      <c r="C17" s="17">
        <v>200107449</v>
      </c>
      <c r="D17" s="6" t="s">
        <v>42</v>
      </c>
      <c r="E17" s="6" t="s">
        <v>1916</v>
      </c>
      <c r="F17" s="7">
        <v>3617121</v>
      </c>
      <c r="G17" s="7">
        <v>80.209999999999994</v>
      </c>
      <c r="H17" s="7">
        <v>10125.44</v>
      </c>
      <c r="I17" s="8">
        <v>0</v>
      </c>
      <c r="J17" s="8">
        <v>8.6957106879820244E-3</v>
      </c>
      <c r="K17" s="8">
        <v>3.9991024711863221E-4</v>
      </c>
      <c r="L17" s="41"/>
    </row>
    <row r="18" spans="2:12">
      <c r="B18" s="6" t="s">
        <v>1917</v>
      </c>
      <c r="C18" s="17">
        <v>200206852</v>
      </c>
      <c r="D18" s="6" t="s">
        <v>42</v>
      </c>
      <c r="E18" s="6" t="s">
        <v>1918</v>
      </c>
      <c r="F18" s="7">
        <v>710766.36</v>
      </c>
      <c r="G18" s="7">
        <v>6.43</v>
      </c>
      <c r="H18" s="7">
        <v>159.53</v>
      </c>
      <c r="I18" s="8">
        <v>0</v>
      </c>
      <c r="J18" s="8">
        <v>1.3700409325952969E-4</v>
      </c>
      <c r="K18" s="8">
        <v>6.3007317926762091E-6</v>
      </c>
      <c r="L18" s="41"/>
    </row>
    <row r="19" spans="2:12">
      <c r="B19" s="6" t="s">
        <v>1919</v>
      </c>
      <c r="C19" s="17">
        <v>200107100</v>
      </c>
      <c r="D19" s="6" t="s">
        <v>42</v>
      </c>
      <c r="E19" s="6" t="s">
        <v>1920</v>
      </c>
      <c r="F19" s="7">
        <v>1687473.68</v>
      </c>
      <c r="G19" s="7">
        <v>6.7</v>
      </c>
      <c r="H19" s="7">
        <v>394.5</v>
      </c>
      <c r="I19" s="8">
        <v>0</v>
      </c>
      <c r="J19" s="8">
        <v>3.3879593048883884E-4</v>
      </c>
      <c r="K19" s="8">
        <v>1.5581011046265684E-5</v>
      </c>
      <c r="L19" s="41"/>
    </row>
    <row r="20" spans="2:12" s="43" customFormat="1">
      <c r="B20" s="73" t="s">
        <v>1921</v>
      </c>
      <c r="C20" s="74">
        <v>200192409</v>
      </c>
      <c r="D20" s="73" t="s">
        <v>104</v>
      </c>
      <c r="E20" s="73" t="s">
        <v>1922</v>
      </c>
      <c r="F20" s="76">
        <v>152000</v>
      </c>
      <c r="G20" s="76">
        <v>0</v>
      </c>
      <c r="H20" s="76">
        <v>0</v>
      </c>
      <c r="I20" s="77">
        <v>0</v>
      </c>
      <c r="J20" s="77">
        <v>0</v>
      </c>
      <c r="K20" s="77">
        <v>0</v>
      </c>
      <c r="L20" s="87"/>
    </row>
    <row r="21" spans="2:12">
      <c r="B21" s="6" t="s">
        <v>1923</v>
      </c>
      <c r="C21" s="17">
        <v>200111896</v>
      </c>
      <c r="D21" s="6" t="s">
        <v>42</v>
      </c>
      <c r="E21" s="6" t="s">
        <v>1924</v>
      </c>
      <c r="F21" s="7">
        <v>36862</v>
      </c>
      <c r="G21" s="7">
        <v>1011.49</v>
      </c>
      <c r="H21" s="7">
        <v>1301.26</v>
      </c>
      <c r="I21" s="8">
        <v>0</v>
      </c>
      <c r="J21" s="8">
        <v>1.117519879614465E-3</v>
      </c>
      <c r="K21" s="8">
        <v>5.1394034053393361E-5</v>
      </c>
      <c r="L21" s="41"/>
    </row>
    <row r="22" spans="2:12">
      <c r="B22" s="6" t="s">
        <v>1925</v>
      </c>
      <c r="C22" s="17">
        <v>200204386</v>
      </c>
      <c r="D22" s="6" t="s">
        <v>42</v>
      </c>
      <c r="E22" s="6" t="s">
        <v>1926</v>
      </c>
      <c r="F22" s="7">
        <v>1063183.97</v>
      </c>
      <c r="G22" s="7">
        <v>13.56</v>
      </c>
      <c r="H22" s="7">
        <v>503.28</v>
      </c>
      <c r="I22" s="8">
        <v>0</v>
      </c>
      <c r="J22" s="8">
        <v>4.3221600987686389E-4</v>
      </c>
      <c r="K22" s="8">
        <v>1.9877341544650424E-5</v>
      </c>
      <c r="L22" s="41"/>
    </row>
    <row r="23" spans="2:12">
      <c r="B23" s="6" t="s">
        <v>1927</v>
      </c>
      <c r="C23" s="17">
        <v>200113389</v>
      </c>
      <c r="D23" s="6" t="s">
        <v>42</v>
      </c>
      <c r="E23" s="6" t="s">
        <v>1928</v>
      </c>
      <c r="F23" s="7">
        <v>1999998</v>
      </c>
      <c r="G23" s="7">
        <v>33.25</v>
      </c>
      <c r="H23" s="7">
        <v>2320.85</v>
      </c>
      <c r="I23" s="8">
        <v>0</v>
      </c>
      <c r="J23" s="8">
        <v>1.9931420412548076E-3</v>
      </c>
      <c r="K23" s="8">
        <v>9.1663344706529047E-5</v>
      </c>
      <c r="L23" s="41"/>
    </row>
    <row r="24" spans="2:12">
      <c r="B24" s="6" t="s">
        <v>1929</v>
      </c>
      <c r="C24" s="17">
        <v>200108439</v>
      </c>
      <c r="D24" s="6" t="s">
        <v>42</v>
      </c>
      <c r="E24" s="6" t="s">
        <v>1930</v>
      </c>
      <c r="F24" s="7">
        <v>486164</v>
      </c>
      <c r="G24" s="7">
        <v>2.2599999999999998</v>
      </c>
      <c r="H24" s="7">
        <v>38.39</v>
      </c>
      <c r="I24" s="8">
        <v>0</v>
      </c>
      <c r="J24" s="8">
        <v>3.296926684782389E-5</v>
      </c>
      <c r="K24" s="8">
        <v>1.5162357771004804E-6</v>
      </c>
      <c r="L24" s="41"/>
    </row>
    <row r="25" spans="2:12">
      <c r="B25" s="6" t="s">
        <v>2998</v>
      </c>
      <c r="C25" s="17">
        <v>33075</v>
      </c>
      <c r="D25" s="6" t="s">
        <v>42</v>
      </c>
      <c r="E25" s="53">
        <v>41498</v>
      </c>
      <c r="F25" s="7">
        <v>90936.79</v>
      </c>
      <c r="G25" s="7">
        <v>164.38</v>
      </c>
      <c r="H25" s="7">
        <v>521.69181495298005</v>
      </c>
      <c r="I25" s="8">
        <v>0</v>
      </c>
      <c r="J25" s="8">
        <v>4.4802804531154884E-4</v>
      </c>
      <c r="K25" s="8">
        <v>2.0604527076118568E-5</v>
      </c>
      <c r="L25" s="41"/>
    </row>
    <row r="26" spans="2:12">
      <c r="B26" s="6" t="s">
        <v>2999</v>
      </c>
      <c r="C26" s="17">
        <v>33122</v>
      </c>
      <c r="D26" s="6" t="s">
        <v>42</v>
      </c>
      <c r="E26" s="53">
        <v>42142</v>
      </c>
      <c r="F26" s="7">
        <v>40800</v>
      </c>
      <c r="G26" s="7">
        <v>98.82</v>
      </c>
      <c r="H26" s="7">
        <v>140.7117744</v>
      </c>
      <c r="I26" s="8">
        <v>0</v>
      </c>
      <c r="J26" s="8">
        <v>1.2084303305090893E-4</v>
      </c>
      <c r="K26" s="8">
        <v>5.5574948321065767E-6</v>
      </c>
      <c r="L26" s="41"/>
    </row>
    <row r="27" spans="2:12">
      <c r="B27" s="6" t="s">
        <v>3000</v>
      </c>
      <c r="C27" s="17">
        <v>33128</v>
      </c>
      <c r="D27" s="6" t="s">
        <v>42</v>
      </c>
      <c r="E27" s="53">
        <v>42291</v>
      </c>
      <c r="F27" s="7">
        <v>42596.54</v>
      </c>
      <c r="G27" s="7">
        <v>141.41</v>
      </c>
      <c r="H27" s="7">
        <v>210.22282757686</v>
      </c>
      <c r="I27" s="8">
        <v>0</v>
      </c>
      <c r="J27" s="8">
        <v>1.8053900755106976E-4</v>
      </c>
      <c r="K27" s="8">
        <v>8.3028750282693584E-6</v>
      </c>
      <c r="L27" s="41"/>
    </row>
    <row r="28" spans="2:12">
      <c r="B28" s="6" t="s">
        <v>3001</v>
      </c>
      <c r="C28" s="17">
        <v>330701</v>
      </c>
      <c r="D28" s="6" t="s">
        <v>42</v>
      </c>
      <c r="E28" s="53">
        <v>41788</v>
      </c>
      <c r="F28" s="7">
        <v>237435.19</v>
      </c>
      <c r="G28" s="7">
        <v>120.52</v>
      </c>
      <c r="H28" s="7">
        <v>998.68754954812005</v>
      </c>
      <c r="I28" s="8">
        <v>0</v>
      </c>
      <c r="J28" s="8">
        <v>8.5767117266609297E-4</v>
      </c>
      <c r="K28" s="8">
        <v>3.9443755998167972E-5</v>
      </c>
      <c r="L28" s="41"/>
    </row>
    <row r="29" spans="2:12">
      <c r="B29" s="6" t="s">
        <v>3002</v>
      </c>
      <c r="C29" s="17">
        <v>335001</v>
      </c>
      <c r="D29" s="6" t="s">
        <v>104</v>
      </c>
      <c r="E29" s="53">
        <v>41788</v>
      </c>
      <c r="F29" s="7">
        <v>2357158.77</v>
      </c>
      <c r="G29" s="7">
        <v>89.82</v>
      </c>
      <c r="H29" s="7">
        <v>2117.2000072139999</v>
      </c>
      <c r="I29" s="8">
        <v>0</v>
      </c>
      <c r="J29" s="8">
        <v>1.8182477730672836E-3</v>
      </c>
      <c r="K29" s="8">
        <v>8.3620067679480647E-5</v>
      </c>
      <c r="L29" s="41"/>
    </row>
    <row r="30" spans="2:12">
      <c r="B30" s="6" t="s">
        <v>3003</v>
      </c>
      <c r="C30" s="17">
        <v>335011</v>
      </c>
      <c r="D30" s="6" t="s">
        <v>104</v>
      </c>
      <c r="E30" s="53">
        <v>41788</v>
      </c>
      <c r="F30" s="7">
        <v>290994.87</v>
      </c>
      <c r="G30" s="7">
        <v>69.8</v>
      </c>
      <c r="H30" s="7">
        <v>203.11441926000001</v>
      </c>
      <c r="I30" s="8">
        <v>0</v>
      </c>
      <c r="J30" s="8">
        <v>1.7443431855232404E-4</v>
      </c>
      <c r="K30" s="8">
        <v>8.0221242335764245E-6</v>
      </c>
      <c r="L30" s="41"/>
    </row>
    <row r="31" spans="2:12">
      <c r="B31" s="6" t="s">
        <v>1931</v>
      </c>
      <c r="C31" s="17">
        <v>200110492</v>
      </c>
      <c r="D31" s="6" t="s">
        <v>42</v>
      </c>
      <c r="E31" s="6" t="s">
        <v>1932</v>
      </c>
      <c r="F31" s="7">
        <v>821488</v>
      </c>
      <c r="G31" s="7">
        <v>38.35</v>
      </c>
      <c r="H31" s="7">
        <v>1099.6099999999999</v>
      </c>
      <c r="I31" s="8">
        <v>0</v>
      </c>
      <c r="J31" s="8">
        <v>9.4434320183734365E-4</v>
      </c>
      <c r="K31" s="8">
        <v>4.3429747925435249E-5</v>
      </c>
      <c r="L31" s="41"/>
    </row>
    <row r="32" spans="2:12">
      <c r="B32" s="6" t="s">
        <v>1933</v>
      </c>
      <c r="C32" s="17">
        <v>666101753</v>
      </c>
      <c r="D32" s="6" t="s">
        <v>42</v>
      </c>
      <c r="E32" s="6" t="s">
        <v>1934</v>
      </c>
      <c r="F32" s="7">
        <v>118</v>
      </c>
      <c r="G32" s="7">
        <v>2049.15</v>
      </c>
      <c r="H32" s="7">
        <v>8.44</v>
      </c>
      <c r="I32" s="8">
        <v>0</v>
      </c>
      <c r="J32" s="8">
        <v>7.2482576763645112E-6</v>
      </c>
      <c r="K32" s="8">
        <v>3.3334279652847235E-7</v>
      </c>
      <c r="L32" s="41"/>
    </row>
    <row r="33" spans="2:12">
      <c r="B33" s="13" t="s">
        <v>1935</v>
      </c>
      <c r="C33" s="14"/>
      <c r="D33" s="13"/>
      <c r="E33" s="13"/>
      <c r="F33" s="15">
        <v>40833610.200000003</v>
      </c>
      <c r="H33" s="15">
        <v>91406.85613855999</v>
      </c>
      <c r="J33" s="16">
        <v>7.8500052924012326E-2</v>
      </c>
      <c r="K33" s="16">
        <v>3.6101678965762265E-3</v>
      </c>
      <c r="L33" s="41"/>
    </row>
    <row r="34" spans="2:12">
      <c r="B34" s="6" t="s">
        <v>1936</v>
      </c>
      <c r="C34" s="17">
        <v>666100037</v>
      </c>
      <c r="D34" s="6" t="s">
        <v>104</v>
      </c>
      <c r="E34" s="6" t="s">
        <v>1937</v>
      </c>
      <c r="F34" s="7">
        <v>2000000</v>
      </c>
      <c r="G34" s="7">
        <v>146.69999999999999</v>
      </c>
      <c r="H34" s="7">
        <v>2933.92</v>
      </c>
      <c r="I34" s="8">
        <v>0</v>
      </c>
      <c r="J34" s="8">
        <v>2.5196455168056122E-3</v>
      </c>
      <c r="K34" s="8">
        <v>1.1587690729749001E-4</v>
      </c>
      <c r="L34" s="41"/>
    </row>
    <row r="35" spans="2:12">
      <c r="B35" s="6" t="s">
        <v>3004</v>
      </c>
      <c r="C35" s="17">
        <v>9749749</v>
      </c>
      <c r="D35" s="6" t="s">
        <v>104</v>
      </c>
      <c r="E35" s="53">
        <v>42613</v>
      </c>
      <c r="F35" s="7">
        <v>1238674</v>
      </c>
      <c r="G35" s="7">
        <v>115.34399999999999</v>
      </c>
      <c r="H35" s="7">
        <v>1428.73613856</v>
      </c>
      <c r="I35" s="8">
        <v>0</v>
      </c>
      <c r="J35" s="8">
        <v>1.2269961710683543E-3</v>
      </c>
      <c r="K35" s="8">
        <v>5.6428779612426708E-5</v>
      </c>
      <c r="L35" s="41"/>
    </row>
    <row r="36" spans="2:12">
      <c r="B36" s="6" t="s">
        <v>1938</v>
      </c>
      <c r="C36" s="17">
        <v>666103213</v>
      </c>
      <c r="D36" s="6" t="s">
        <v>104</v>
      </c>
      <c r="E36" s="53">
        <v>42711</v>
      </c>
      <c r="F36" s="7">
        <v>37594936.200000003</v>
      </c>
      <c r="G36" s="7">
        <v>231.53</v>
      </c>
      <c r="H36" s="7">
        <v>87044.2</v>
      </c>
      <c r="I36" s="8">
        <v>0</v>
      </c>
      <c r="J36" s="8">
        <v>7.4753411236138365E-2</v>
      </c>
      <c r="K36" s="8">
        <v>3.4378622096663098E-3</v>
      </c>
      <c r="L36" s="41"/>
    </row>
    <row r="37" spans="2:12">
      <c r="B37" s="13" t="s">
        <v>1939</v>
      </c>
      <c r="C37" s="14"/>
      <c r="D37" s="13"/>
      <c r="E37" s="13"/>
      <c r="F37" s="15">
        <v>0</v>
      </c>
      <c r="H37" s="15">
        <v>0</v>
      </c>
      <c r="J37" s="16">
        <v>0</v>
      </c>
      <c r="K37" s="16">
        <v>0</v>
      </c>
      <c r="L37" s="41"/>
    </row>
    <row r="38" spans="2:12">
      <c r="B38" s="13" t="s">
        <v>1940</v>
      </c>
      <c r="C38" s="14"/>
      <c r="D38" s="13"/>
      <c r="E38" s="13"/>
      <c r="F38" s="15">
        <v>143129606.14999998</v>
      </c>
      <c r="H38" s="15">
        <v>216778.5490703737</v>
      </c>
      <c r="J38" s="16">
        <v>0.18616905004389778</v>
      </c>
      <c r="K38" s="16">
        <v>8.5617971296804551E-3</v>
      </c>
      <c r="L38" s="41"/>
    </row>
    <row r="39" spans="2:12">
      <c r="B39" s="6" t="s">
        <v>1941</v>
      </c>
      <c r="C39" s="17">
        <v>666100136</v>
      </c>
      <c r="D39" s="6" t="s">
        <v>42</v>
      </c>
      <c r="E39" s="6" t="s">
        <v>1942</v>
      </c>
      <c r="F39" s="7">
        <v>991648.5</v>
      </c>
      <c r="G39" s="7">
        <v>138.27000000000001</v>
      </c>
      <c r="H39" s="7">
        <v>4785.26</v>
      </c>
      <c r="I39" s="8">
        <v>0</v>
      </c>
      <c r="J39" s="8">
        <v>4.1095731668720431E-3</v>
      </c>
      <c r="K39" s="8">
        <v>1.8899667660140259E-4</v>
      </c>
      <c r="L39" s="41"/>
    </row>
    <row r="40" spans="2:12">
      <c r="B40" s="6" t="s">
        <v>1943</v>
      </c>
      <c r="C40" s="17">
        <v>666100003</v>
      </c>
      <c r="D40" s="6" t="s">
        <v>42</v>
      </c>
      <c r="E40" s="6" t="s">
        <v>1944</v>
      </c>
      <c r="F40" s="7">
        <v>4844842.33</v>
      </c>
      <c r="G40" s="7">
        <v>151.25</v>
      </c>
      <c r="H40" s="7">
        <v>25574.720000000001</v>
      </c>
      <c r="I40" s="8">
        <v>0</v>
      </c>
      <c r="J40" s="8">
        <v>2.1963526132804858E-2</v>
      </c>
      <c r="K40" s="8">
        <v>1.0100887067811201E-3</v>
      </c>
      <c r="L40" s="41"/>
    </row>
    <row r="41" spans="2:12">
      <c r="B41" s="6" t="s">
        <v>1945</v>
      </c>
      <c r="C41" s="17">
        <v>666100128</v>
      </c>
      <c r="D41" s="6" t="s">
        <v>42</v>
      </c>
      <c r="E41" s="6" t="s">
        <v>1946</v>
      </c>
      <c r="F41" s="7">
        <v>6835702.2000000002</v>
      </c>
      <c r="G41" s="7">
        <v>91.04</v>
      </c>
      <c r="H41" s="7">
        <v>21719.53</v>
      </c>
      <c r="I41" s="8">
        <v>0</v>
      </c>
      <c r="J41" s="8">
        <v>1.8652695503498733E-2</v>
      </c>
      <c r="K41" s="8">
        <v>8.5782569543649896E-4</v>
      </c>
      <c r="L41" s="41"/>
    </row>
    <row r="42" spans="2:12">
      <c r="B42" s="6" t="s">
        <v>1947</v>
      </c>
      <c r="C42" s="17">
        <v>666101951</v>
      </c>
      <c r="D42" s="6" t="s">
        <v>104</v>
      </c>
      <c r="E42" s="6" t="s">
        <v>1948</v>
      </c>
      <c r="F42" s="7">
        <v>34004858</v>
      </c>
      <c r="G42" s="7">
        <v>96.39</v>
      </c>
      <c r="H42" s="7">
        <v>32777</v>
      </c>
      <c r="I42" s="8">
        <v>0</v>
      </c>
      <c r="J42" s="8">
        <v>2.8148831973720333E-2</v>
      </c>
      <c r="K42" s="8">
        <v>1.2945470191722441E-3</v>
      </c>
      <c r="L42" s="41"/>
    </row>
    <row r="43" spans="2:12" s="43" customFormat="1">
      <c r="B43" s="73" t="s">
        <v>1949</v>
      </c>
      <c r="C43" s="74">
        <v>200167740</v>
      </c>
      <c r="D43" s="73" t="s">
        <v>42</v>
      </c>
      <c r="E43" s="73" t="s">
        <v>1950</v>
      </c>
      <c r="F43" s="76">
        <v>1486621</v>
      </c>
      <c r="G43" s="76">
        <v>0</v>
      </c>
      <c r="H43" s="76">
        <v>0</v>
      </c>
      <c r="I43" s="77">
        <v>0</v>
      </c>
      <c r="J43" s="77">
        <v>0</v>
      </c>
      <c r="K43" s="77">
        <v>0</v>
      </c>
      <c r="L43" s="87"/>
    </row>
    <row r="44" spans="2:12">
      <c r="B44" s="6" t="s">
        <v>1951</v>
      </c>
      <c r="C44" s="17">
        <v>666101944</v>
      </c>
      <c r="D44" s="6" t="s">
        <v>49</v>
      </c>
      <c r="E44" s="6" t="s">
        <v>1952</v>
      </c>
      <c r="F44" s="7">
        <v>27880340.02</v>
      </c>
      <c r="G44" s="7">
        <v>130.72</v>
      </c>
      <c r="H44" s="7">
        <v>19515.93</v>
      </c>
      <c r="I44" s="8">
        <v>0</v>
      </c>
      <c r="J44" s="8">
        <v>1.6760247563257401E-2</v>
      </c>
      <c r="K44" s="8">
        <v>7.7079320889264339E-4</v>
      </c>
      <c r="L44" s="41"/>
    </row>
    <row r="45" spans="2:12">
      <c r="B45" s="6" t="s">
        <v>1953</v>
      </c>
      <c r="C45" s="17">
        <v>200130037</v>
      </c>
      <c r="D45" s="6" t="s">
        <v>42</v>
      </c>
      <c r="E45" s="6" t="s">
        <v>1954</v>
      </c>
      <c r="F45" s="7">
        <v>565055.04</v>
      </c>
      <c r="G45" s="7">
        <v>149.86000000000001</v>
      </c>
      <c r="H45" s="7">
        <v>2955.25</v>
      </c>
      <c r="I45" s="8">
        <v>0</v>
      </c>
      <c r="J45" s="8">
        <v>2.5379636846061876E-3</v>
      </c>
      <c r="K45" s="8">
        <v>1.1671934827497252E-4</v>
      </c>
      <c r="L45" s="41"/>
    </row>
    <row r="46" spans="2:12">
      <c r="B46" s="6" t="s">
        <v>1955</v>
      </c>
      <c r="C46" s="17">
        <v>666100979</v>
      </c>
      <c r="D46" s="6" t="s">
        <v>42</v>
      </c>
      <c r="E46" s="6" t="s">
        <v>1954</v>
      </c>
      <c r="F46" s="7">
        <v>7863870.29</v>
      </c>
      <c r="G46" s="7">
        <v>147.86000000000001</v>
      </c>
      <c r="H46" s="7">
        <v>40579.35</v>
      </c>
      <c r="I46" s="8">
        <v>0</v>
      </c>
      <c r="J46" s="8">
        <v>3.4849476912249079E-2</v>
      </c>
      <c r="K46" s="8">
        <v>1.6027054514582543E-3</v>
      </c>
      <c r="L46" s="41"/>
    </row>
    <row r="47" spans="2:12">
      <c r="B47" s="6" t="s">
        <v>1956</v>
      </c>
      <c r="C47" s="17">
        <v>666100789</v>
      </c>
      <c r="D47" s="6" t="s">
        <v>104</v>
      </c>
      <c r="E47" s="6" t="s">
        <v>1957</v>
      </c>
      <c r="F47" s="7">
        <v>19820610.739999998</v>
      </c>
      <c r="G47" s="7">
        <v>121.99</v>
      </c>
      <c r="H47" s="7">
        <v>24178.93</v>
      </c>
      <c r="I47" s="8">
        <v>0</v>
      </c>
      <c r="J47" s="8">
        <v>2.0764824049618505E-2</v>
      </c>
      <c r="K47" s="8">
        <v>9.5496115441542385E-4</v>
      </c>
      <c r="L47" s="41"/>
    </row>
    <row r="48" spans="2:12">
      <c r="B48" s="6" t="s">
        <v>3005</v>
      </c>
      <c r="C48" s="17">
        <v>33080</v>
      </c>
      <c r="D48" s="6" t="s">
        <v>42</v>
      </c>
      <c r="E48" s="53">
        <v>42033</v>
      </c>
      <c r="F48" s="7">
        <v>18378</v>
      </c>
      <c r="G48" s="7">
        <v>100.27</v>
      </c>
      <c r="H48" s="7">
        <v>64.312395894000005</v>
      </c>
      <c r="I48" s="8">
        <v>0</v>
      </c>
      <c r="J48" s="8">
        <v>5.5231376448350601E-5</v>
      </c>
      <c r="K48" s="8">
        <v>2.5400561491412568E-6</v>
      </c>
      <c r="L48" s="41"/>
    </row>
    <row r="49" spans="2:12">
      <c r="B49" s="6" t="s">
        <v>3006</v>
      </c>
      <c r="C49" s="17">
        <v>330571</v>
      </c>
      <c r="D49" s="6" t="s">
        <v>42</v>
      </c>
      <c r="E49" s="53">
        <v>41788</v>
      </c>
      <c r="F49" s="7">
        <v>251674.97</v>
      </c>
      <c r="G49" s="7">
        <v>96.89</v>
      </c>
      <c r="H49" s="7">
        <v>851.02909573116995</v>
      </c>
      <c r="I49" s="8">
        <v>0</v>
      </c>
      <c r="J49" s="8">
        <v>7.3086234312120873E-4</v>
      </c>
      <c r="K49" s="8">
        <v>3.3611897950014841E-5</v>
      </c>
      <c r="L49" s="41"/>
    </row>
    <row r="50" spans="2:12">
      <c r="B50" s="6" t="s">
        <v>3007</v>
      </c>
      <c r="C50" s="17">
        <v>33129</v>
      </c>
      <c r="D50" s="6" t="s">
        <v>2265</v>
      </c>
      <c r="E50" s="53">
        <v>42291</v>
      </c>
      <c r="F50" s="7">
        <v>291334.38</v>
      </c>
      <c r="G50" s="7">
        <v>134.94999999999999</v>
      </c>
      <c r="H50" s="7">
        <v>1778.63659404444</v>
      </c>
      <c r="I50" s="8">
        <v>0</v>
      </c>
      <c r="J50" s="8">
        <v>1.5274900884177064E-3</v>
      </c>
      <c r="K50" s="8">
        <v>7.0248305244863859E-5</v>
      </c>
      <c r="L50" s="41"/>
    </row>
    <row r="51" spans="2:12">
      <c r="B51" s="6" t="s">
        <v>3008</v>
      </c>
      <c r="C51" s="17">
        <v>33335</v>
      </c>
      <c r="D51" s="6" t="s">
        <v>42</v>
      </c>
      <c r="E51" s="53">
        <v>42851</v>
      </c>
      <c r="F51" s="7">
        <v>53871</v>
      </c>
      <c r="G51" s="7">
        <v>100</v>
      </c>
      <c r="H51" s="7">
        <v>188.00979000000001</v>
      </c>
      <c r="I51" s="8">
        <v>0</v>
      </c>
      <c r="J51" s="8">
        <v>1.6146248857810188E-4</v>
      </c>
      <c r="K51" s="8">
        <v>7.4255579589254537E-6</v>
      </c>
      <c r="L51" s="41"/>
    </row>
    <row r="52" spans="2:12">
      <c r="B52" s="6" t="s">
        <v>3009</v>
      </c>
      <c r="C52" s="17">
        <v>33081</v>
      </c>
      <c r="D52" s="6" t="s">
        <v>42</v>
      </c>
      <c r="E52" s="53">
        <v>42047</v>
      </c>
      <c r="F52" s="7">
        <v>94337.13</v>
      </c>
      <c r="G52" s="7">
        <v>80.010000000000005</v>
      </c>
      <c r="H52" s="7">
        <v>263.42219061837</v>
      </c>
      <c r="I52" s="8">
        <v>0</v>
      </c>
      <c r="J52" s="8">
        <v>2.2622653024577678E-4</v>
      </c>
      <c r="K52" s="8">
        <v>1.0404015365922248E-5</v>
      </c>
      <c r="L52" s="41"/>
    </row>
    <row r="53" spans="2:12">
      <c r="B53" s="6" t="s">
        <v>3010</v>
      </c>
      <c r="C53" s="17">
        <v>33079</v>
      </c>
      <c r="D53" s="6" t="s">
        <v>42</v>
      </c>
      <c r="E53" s="53">
        <v>41759</v>
      </c>
      <c r="F53" s="7">
        <v>336780.13</v>
      </c>
      <c r="G53" s="7">
        <v>103.45</v>
      </c>
      <c r="H53" s="7">
        <v>1215.91266525265</v>
      </c>
      <c r="I53" s="8">
        <v>0</v>
      </c>
      <c r="J53" s="8">
        <v>1.0442237333775301E-3</v>
      </c>
      <c r="K53" s="8">
        <v>4.8023190541434441E-5</v>
      </c>
      <c r="L53" s="41"/>
    </row>
    <row r="54" spans="2:12">
      <c r="B54" s="6" t="s">
        <v>3011</v>
      </c>
      <c r="C54" s="17">
        <v>33334</v>
      </c>
      <c r="D54" s="6" t="s">
        <v>42</v>
      </c>
      <c r="E54" s="53">
        <v>42851</v>
      </c>
      <c r="F54" s="7">
        <v>55804</v>
      </c>
      <c r="G54" s="7">
        <v>100</v>
      </c>
      <c r="H54" s="7">
        <v>194.75595999999999</v>
      </c>
      <c r="I54" s="8">
        <v>0</v>
      </c>
      <c r="J54" s="8">
        <v>1.6725608792508763E-4</v>
      </c>
      <c r="K54" s="8">
        <v>7.6920019368468369E-6</v>
      </c>
      <c r="L54" s="41"/>
    </row>
    <row r="55" spans="2:12">
      <c r="B55" s="6" t="s">
        <v>3012</v>
      </c>
      <c r="C55" s="17">
        <v>33053</v>
      </c>
      <c r="D55" s="6" t="s">
        <v>42</v>
      </c>
      <c r="E55" s="53">
        <v>41274</v>
      </c>
      <c r="F55" s="7">
        <v>262.81</v>
      </c>
      <c r="G55" s="7">
        <v>0.93589999999999995</v>
      </c>
      <c r="H55" s="7">
        <v>8.5841393770999998E-3</v>
      </c>
      <c r="I55" s="8">
        <v>0</v>
      </c>
      <c r="J55" s="8">
        <v>7.3720443287971505E-9</v>
      </c>
      <c r="K55" s="8">
        <v>3.3903566655837593E-10</v>
      </c>
      <c r="L55" s="41"/>
    </row>
    <row r="56" spans="2:12">
      <c r="B56" s="6" t="s">
        <v>3012</v>
      </c>
      <c r="C56" s="17">
        <v>330531</v>
      </c>
      <c r="D56" s="6" t="s">
        <v>42</v>
      </c>
      <c r="E56" s="53">
        <v>41788</v>
      </c>
      <c r="F56" s="7">
        <v>94212.38</v>
      </c>
      <c r="G56" s="7">
        <v>110.07</v>
      </c>
      <c r="H56" s="7">
        <v>361.91148766433997</v>
      </c>
      <c r="I56" s="8">
        <v>0</v>
      </c>
      <c r="J56" s="8">
        <v>3.1080897140136878E-4</v>
      </c>
      <c r="K56" s="8">
        <v>1.4293908458982325E-5</v>
      </c>
      <c r="L56" s="41"/>
    </row>
    <row r="57" spans="2:12">
      <c r="B57" s="6" t="s">
        <v>3013</v>
      </c>
      <c r="C57" s="17">
        <v>331011</v>
      </c>
      <c r="D57" s="6" t="s">
        <v>42</v>
      </c>
      <c r="E57" s="53">
        <v>41788</v>
      </c>
      <c r="F57" s="7">
        <v>280017.17</v>
      </c>
      <c r="G57" s="7">
        <v>155.01</v>
      </c>
      <c r="H57" s="7">
        <v>1514.85060710733</v>
      </c>
      <c r="I57" s="8">
        <v>0</v>
      </c>
      <c r="J57" s="8">
        <v>1.3009511305107993E-3</v>
      </c>
      <c r="K57" s="8">
        <v>5.9829921527963461E-5</v>
      </c>
      <c r="L57" s="41"/>
    </row>
    <row r="58" spans="2:12">
      <c r="B58" s="6" t="s">
        <v>3014</v>
      </c>
      <c r="C58" s="17">
        <v>33074</v>
      </c>
      <c r="D58" s="6" t="s">
        <v>104</v>
      </c>
      <c r="E58" s="53">
        <v>41962</v>
      </c>
      <c r="F58" s="7">
        <v>518427.79</v>
      </c>
      <c r="G58" s="7">
        <v>143.18</v>
      </c>
      <c r="H58" s="7">
        <v>742.28490972199995</v>
      </c>
      <c r="I58" s="8">
        <v>0</v>
      </c>
      <c r="J58" s="8">
        <v>6.3747302072772807E-4</v>
      </c>
      <c r="K58" s="8">
        <v>2.9316981946400014E-5</v>
      </c>
      <c r="L58" s="41"/>
    </row>
    <row r="59" spans="2:12">
      <c r="B59" s="6" t="s">
        <v>3015</v>
      </c>
      <c r="C59" s="17">
        <v>33154</v>
      </c>
      <c r="D59" s="6" t="s">
        <v>104</v>
      </c>
      <c r="E59" s="53">
        <v>42590</v>
      </c>
      <c r="F59" s="7">
        <v>964991</v>
      </c>
      <c r="G59" s="7">
        <v>91.22</v>
      </c>
      <c r="H59" s="7">
        <v>880.26479019999999</v>
      </c>
      <c r="I59" s="8">
        <v>0</v>
      </c>
      <c r="J59" s="8">
        <v>7.5596990791475672E-4</v>
      </c>
      <c r="K59" s="8">
        <v>3.476657901076031E-5</v>
      </c>
      <c r="L59" s="41"/>
    </row>
    <row r="60" spans="2:12">
      <c r="B60" s="6" t="s">
        <v>1958</v>
      </c>
      <c r="C60" s="17">
        <v>666100144</v>
      </c>
      <c r="D60" s="6" t="s">
        <v>42</v>
      </c>
      <c r="E60" s="6" t="s">
        <v>1959</v>
      </c>
      <c r="F60" s="7">
        <v>894577.27</v>
      </c>
      <c r="G60" s="7">
        <v>53.17</v>
      </c>
      <c r="H60" s="7">
        <v>1659.88</v>
      </c>
      <c r="I60" s="8">
        <v>0</v>
      </c>
      <c r="J60" s="8">
        <v>1.4255021269957259E-3</v>
      </c>
      <c r="K60" s="8">
        <v>6.5557943258492984E-5</v>
      </c>
      <c r="L60" s="41"/>
    </row>
    <row r="61" spans="2:12">
      <c r="B61" s="6" t="s">
        <v>1960</v>
      </c>
      <c r="C61" s="17">
        <v>666103676</v>
      </c>
      <c r="D61" s="6" t="s">
        <v>104</v>
      </c>
      <c r="E61" s="53">
        <v>42752</v>
      </c>
      <c r="F61" s="7">
        <v>11124754</v>
      </c>
      <c r="G61" s="7">
        <v>100</v>
      </c>
      <c r="H61" s="7">
        <v>11124.75</v>
      </c>
      <c r="I61" s="8">
        <v>0</v>
      </c>
      <c r="J61" s="8">
        <v>9.5539164200398232E-3</v>
      </c>
      <c r="K61" s="8">
        <v>4.3937858716589141E-4</v>
      </c>
      <c r="L61" s="41"/>
    </row>
    <row r="62" spans="2:12">
      <c r="B62" s="6" t="s">
        <v>1961</v>
      </c>
      <c r="C62" s="17">
        <v>666100730</v>
      </c>
      <c r="D62" s="6" t="s">
        <v>104</v>
      </c>
      <c r="E62" s="6" t="s">
        <v>1962</v>
      </c>
      <c r="F62" s="7">
        <v>23856636</v>
      </c>
      <c r="G62" s="7">
        <v>99.98</v>
      </c>
      <c r="H62" s="7">
        <v>23852.55</v>
      </c>
      <c r="I62" s="8">
        <v>0</v>
      </c>
      <c r="J62" s="8">
        <v>2.0484529459522314E-2</v>
      </c>
      <c r="K62" s="8">
        <v>9.4207058309658939E-4</v>
      </c>
      <c r="L62" s="41"/>
    </row>
    <row r="63" spans="2:12">
      <c r="B63" s="3" t="s">
        <v>1963</v>
      </c>
      <c r="C63" s="12"/>
      <c r="D63" s="3"/>
      <c r="E63" s="3"/>
      <c r="F63" s="9">
        <v>196658891.61999995</v>
      </c>
      <c r="H63" s="9">
        <v>835645.59089365404</v>
      </c>
      <c r="J63" s="10">
        <v>0.7176510152742992</v>
      </c>
      <c r="K63" s="10">
        <v>3.3004317319333926E-2</v>
      </c>
      <c r="L63" s="41"/>
    </row>
    <row r="64" spans="2:12">
      <c r="B64" s="13" t="s">
        <v>1908</v>
      </c>
      <c r="C64" s="14"/>
      <c r="D64" s="13"/>
      <c r="E64" s="13"/>
      <c r="F64" s="15">
        <v>245981.99</v>
      </c>
      <c r="H64" s="15">
        <v>1371.3783021490101</v>
      </c>
      <c r="J64" s="16">
        <v>1.1777373585013381E-3</v>
      </c>
      <c r="K64" s="16">
        <v>5.4163397907206089E-5</v>
      </c>
      <c r="L64" s="41"/>
    </row>
    <row r="65" spans="2:12">
      <c r="B65" s="6" t="s">
        <v>2008</v>
      </c>
      <c r="C65" s="17">
        <v>331051</v>
      </c>
      <c r="D65" s="6" t="s">
        <v>42</v>
      </c>
      <c r="E65" s="53">
        <v>41788</v>
      </c>
      <c r="F65" s="7">
        <v>64981.99</v>
      </c>
      <c r="G65" s="7">
        <v>159.51</v>
      </c>
      <c r="H65" s="7">
        <v>361.74817514901002</v>
      </c>
      <c r="I65" s="8">
        <v>0</v>
      </c>
      <c r="J65" s="8">
        <v>3.1066871889036325E-4</v>
      </c>
      <c r="K65" s="8">
        <v>1.4287458334507423E-5</v>
      </c>
      <c r="L65" s="41"/>
    </row>
    <row r="66" spans="2:12">
      <c r="B66" s="6" t="s">
        <v>3016</v>
      </c>
      <c r="C66" s="17">
        <v>33106</v>
      </c>
      <c r="D66" s="6" t="s">
        <v>42</v>
      </c>
      <c r="E66" s="53">
        <v>41394</v>
      </c>
      <c r="F66" s="7">
        <v>181000</v>
      </c>
      <c r="G66" s="7">
        <v>159.83000000000001</v>
      </c>
      <c r="H66" s="7">
        <v>1009.630127</v>
      </c>
      <c r="I66" s="8">
        <v>0</v>
      </c>
      <c r="J66" s="8">
        <v>8.6706863961097478E-4</v>
      </c>
      <c r="K66" s="8">
        <v>3.987593957269867E-5</v>
      </c>
      <c r="L66" s="41"/>
    </row>
    <row r="67" spans="2:12">
      <c r="B67" s="13" t="s">
        <v>1935</v>
      </c>
      <c r="C67" s="14"/>
      <c r="D67" s="13"/>
      <c r="E67" s="13"/>
      <c r="F67" s="15">
        <v>967027.75999999989</v>
      </c>
      <c r="H67" s="15">
        <v>6858.6747511251297</v>
      </c>
      <c r="J67" s="16">
        <v>5.8902182363187415E-3</v>
      </c>
      <c r="K67" s="16">
        <v>2.7088741967053024E-4</v>
      </c>
      <c r="L67" s="41"/>
    </row>
    <row r="68" spans="2:12">
      <c r="B68" s="6" t="s">
        <v>2504</v>
      </c>
      <c r="C68" s="17" t="s">
        <v>2505</v>
      </c>
      <c r="D68" s="6" t="s">
        <v>42</v>
      </c>
      <c r="E68" s="53">
        <v>42711</v>
      </c>
      <c r="F68" s="7">
        <v>541818.52</v>
      </c>
      <c r="G68" s="7">
        <v>100</v>
      </c>
      <c r="H68" s="7">
        <v>1890.95</v>
      </c>
      <c r="I68" s="8">
        <v>0</v>
      </c>
      <c r="J68" s="8">
        <v>1.6239446508437764E-3</v>
      </c>
      <c r="K68" s="8">
        <v>7.4684189703260064E-5</v>
      </c>
      <c r="L68" s="41"/>
    </row>
    <row r="69" spans="2:12">
      <c r="B69" s="6" t="s">
        <v>3017</v>
      </c>
      <c r="C69" s="17" t="s">
        <v>1662</v>
      </c>
      <c r="D69" s="6" t="s">
        <v>42</v>
      </c>
      <c r="E69" s="53">
        <v>41390</v>
      </c>
      <c r="F69" s="7">
        <v>1813.42</v>
      </c>
      <c r="G69" s="7">
        <v>17162.03</v>
      </c>
      <c r="H69" s="7">
        <v>1086.1566986467401</v>
      </c>
      <c r="I69" s="8">
        <v>6.9999999999999999E-4</v>
      </c>
      <c r="J69" s="8">
        <v>9.3278952946693953E-4</v>
      </c>
      <c r="K69" s="8">
        <v>4.2898401824056588E-5</v>
      </c>
      <c r="L69" s="41"/>
    </row>
    <row r="70" spans="2:12">
      <c r="B70" s="6" t="s">
        <v>3018</v>
      </c>
      <c r="C70" s="17">
        <v>33068</v>
      </c>
      <c r="D70" s="6" t="s">
        <v>42</v>
      </c>
      <c r="E70" s="53">
        <v>41570</v>
      </c>
      <c r="F70" s="7">
        <v>111731</v>
      </c>
      <c r="G70" s="7">
        <v>106.0557</v>
      </c>
      <c r="H70" s="7">
        <v>413.55485864283003</v>
      </c>
      <c r="I70" s="8">
        <v>0</v>
      </c>
      <c r="J70" s="8">
        <v>3.5516021075304895E-4</v>
      </c>
      <c r="K70" s="8">
        <v>1.6333593968950008E-5</v>
      </c>
      <c r="L70" s="41"/>
    </row>
    <row r="71" spans="2:12">
      <c r="B71" s="6" t="s">
        <v>3019</v>
      </c>
      <c r="C71" s="17">
        <v>330661</v>
      </c>
      <c r="D71" s="6" t="s">
        <v>42</v>
      </c>
      <c r="E71" s="53">
        <v>41274</v>
      </c>
      <c r="F71" s="7">
        <v>72436.460000000006</v>
      </c>
      <c r="G71" s="7">
        <v>215.14</v>
      </c>
      <c r="H71" s="7">
        <v>543.88090215355999</v>
      </c>
      <c r="I71" s="8">
        <v>0</v>
      </c>
      <c r="J71" s="8">
        <v>4.6708399574201388E-4</v>
      </c>
      <c r="K71" s="8">
        <v>2.1480898211172531E-5</v>
      </c>
      <c r="L71" s="41"/>
    </row>
    <row r="72" spans="2:12">
      <c r="B72" s="6" t="s">
        <v>3020</v>
      </c>
      <c r="C72" s="17">
        <v>330681</v>
      </c>
      <c r="D72" s="6" t="s">
        <v>42</v>
      </c>
      <c r="E72" s="53">
        <v>42894</v>
      </c>
      <c r="F72" s="7">
        <v>3418.96</v>
      </c>
      <c r="G72" s="7">
        <v>100</v>
      </c>
      <c r="H72" s="7">
        <v>11.9321704</v>
      </c>
      <c r="I72" s="8">
        <v>0</v>
      </c>
      <c r="J72" s="8">
        <v>1.0247327689275996E-5</v>
      </c>
      <c r="K72" s="8">
        <v>4.7126813386140536E-7</v>
      </c>
      <c r="L72" s="41"/>
    </row>
    <row r="73" spans="2:12">
      <c r="B73" s="6" t="s">
        <v>3021</v>
      </c>
      <c r="C73" s="17">
        <v>70928056</v>
      </c>
      <c r="D73" s="6" t="s">
        <v>42</v>
      </c>
      <c r="E73" s="53">
        <v>42520</v>
      </c>
      <c r="F73" s="7">
        <v>62.46</v>
      </c>
      <c r="G73" s="7">
        <v>113048</v>
      </c>
      <c r="H73" s="7">
        <v>246.428134992</v>
      </c>
      <c r="I73" s="8">
        <v>0</v>
      </c>
      <c r="J73" s="8">
        <v>2.116320641146865E-4</v>
      </c>
      <c r="K73" s="8">
        <v>9.7328250783802356E-6</v>
      </c>
      <c r="L73" s="41"/>
    </row>
    <row r="74" spans="2:12">
      <c r="B74" s="6" t="s">
        <v>3022</v>
      </c>
      <c r="C74" s="17" t="s">
        <v>2655</v>
      </c>
      <c r="D74" s="6" t="s">
        <v>42</v>
      </c>
      <c r="E74" s="53">
        <v>42884</v>
      </c>
      <c r="F74" s="7">
        <v>233530</v>
      </c>
      <c r="G74" s="7">
        <v>102.57</v>
      </c>
      <c r="H74" s="7">
        <v>835.96570628999996</v>
      </c>
      <c r="I74" s="8">
        <v>0</v>
      </c>
      <c r="J74" s="8">
        <v>7.1792592983340917E-4</v>
      </c>
      <c r="K74" s="8">
        <v>3.3016960466422768E-5</v>
      </c>
      <c r="L74" s="41"/>
    </row>
    <row r="75" spans="2:12">
      <c r="B75" s="6" t="s">
        <v>3023</v>
      </c>
      <c r="C75" s="17" t="s">
        <v>3024</v>
      </c>
      <c r="D75" s="6" t="s">
        <v>42</v>
      </c>
      <c r="E75" s="53">
        <v>42319</v>
      </c>
      <c r="F75" s="7">
        <v>150</v>
      </c>
      <c r="G75" s="7">
        <v>113048</v>
      </c>
      <c r="H75" s="7">
        <v>591.80628000000002</v>
      </c>
      <c r="I75" s="8">
        <v>0</v>
      </c>
      <c r="J75" s="8">
        <v>5.0824222890174478E-4</v>
      </c>
      <c r="K75" s="8">
        <v>2.3373739381316607E-5</v>
      </c>
      <c r="L75" s="41"/>
    </row>
    <row r="76" spans="2:12">
      <c r="B76" s="6" t="s">
        <v>1964</v>
      </c>
      <c r="C76" s="17" t="s">
        <v>1662</v>
      </c>
      <c r="D76" s="6" t="s">
        <v>42</v>
      </c>
      <c r="E76" s="53">
        <v>42711</v>
      </c>
      <c r="F76" s="7">
        <v>2066.94</v>
      </c>
      <c r="G76" s="7">
        <v>17162</v>
      </c>
      <c r="H76" s="7">
        <v>1238</v>
      </c>
      <c r="I76" s="8">
        <v>0</v>
      </c>
      <c r="J76" s="8">
        <v>1.0631922989738467E-3</v>
      </c>
      <c r="K76" s="8">
        <v>4.8895542903110053E-5</v>
      </c>
      <c r="L76" s="41"/>
    </row>
    <row r="77" spans="2:12">
      <c r="B77" s="13" t="s">
        <v>1939</v>
      </c>
      <c r="C77" s="14"/>
      <c r="D77" s="13"/>
      <c r="E77" s="13"/>
      <c r="F77" s="15">
        <v>6554020.1699999999</v>
      </c>
      <c r="H77" s="15">
        <v>16305.273834560317</v>
      </c>
      <c r="J77" s="16">
        <v>1.4002941497224791E-2</v>
      </c>
      <c r="K77" s="16">
        <v>6.4398644291171374E-4</v>
      </c>
      <c r="L77" s="41"/>
    </row>
    <row r="78" spans="2:12">
      <c r="B78" s="6" t="s">
        <v>3025</v>
      </c>
      <c r="C78" s="17">
        <v>330721</v>
      </c>
      <c r="D78" s="6" t="s">
        <v>42</v>
      </c>
      <c r="E78" s="53">
        <v>42816</v>
      </c>
      <c r="F78" s="7">
        <v>70198</v>
      </c>
      <c r="G78" s="7">
        <v>100</v>
      </c>
      <c r="H78" s="7">
        <v>244.99101999999999</v>
      </c>
      <c r="I78" s="8">
        <v>0</v>
      </c>
      <c r="J78" s="8">
        <v>2.1039787219850374E-4</v>
      </c>
      <c r="K78" s="8">
        <v>9.6760653709908659E-6</v>
      </c>
      <c r="L78" s="41"/>
    </row>
    <row r="79" spans="2:12">
      <c r="B79" s="6" t="s">
        <v>3026</v>
      </c>
      <c r="C79" s="17">
        <v>33107</v>
      </c>
      <c r="D79" s="6" t="s">
        <v>42</v>
      </c>
      <c r="E79" s="53">
        <v>41431</v>
      </c>
      <c r="F79" s="7">
        <v>52215</v>
      </c>
      <c r="G79" s="7">
        <v>101.4713</v>
      </c>
      <c r="H79" s="7">
        <v>184.91150513955</v>
      </c>
      <c r="I79" s="8">
        <v>0</v>
      </c>
      <c r="J79" s="8">
        <v>1.5880168679808759E-4</v>
      </c>
      <c r="K79" s="8">
        <v>7.3031893641595494E-6</v>
      </c>
      <c r="L79" s="41"/>
    </row>
    <row r="80" spans="2:12">
      <c r="B80" s="6" t="s">
        <v>3027</v>
      </c>
      <c r="C80" s="17">
        <v>33072</v>
      </c>
      <c r="D80" s="6" t="s">
        <v>42</v>
      </c>
      <c r="E80" s="53">
        <v>41387</v>
      </c>
      <c r="F80" s="7">
        <v>397892</v>
      </c>
      <c r="G80" s="7">
        <v>100.9333</v>
      </c>
      <c r="H80" s="7">
        <v>1401.6032858656399</v>
      </c>
      <c r="I80" s="8">
        <v>0</v>
      </c>
      <c r="J80" s="8">
        <v>1.2036945232219607E-3</v>
      </c>
      <c r="K80" s="8">
        <v>5.5357151532458333E-5</v>
      </c>
      <c r="L80" s="41"/>
    </row>
    <row r="81" spans="2:12">
      <c r="B81" s="6" t="s">
        <v>3028</v>
      </c>
      <c r="C81" s="17">
        <v>33071</v>
      </c>
      <c r="D81" s="6" t="s">
        <v>42</v>
      </c>
      <c r="E81" s="53">
        <v>41357</v>
      </c>
      <c r="F81" s="7">
        <v>138105.93</v>
      </c>
      <c r="G81" s="7">
        <v>314.10000000000002</v>
      </c>
      <c r="H81" s="7">
        <v>1513.9296341936999</v>
      </c>
      <c r="I81" s="8">
        <v>0</v>
      </c>
      <c r="J81" s="8">
        <v>1.3001602005355691E-3</v>
      </c>
      <c r="K81" s="8">
        <v>5.9793547157518385E-5</v>
      </c>
      <c r="L81" s="41"/>
    </row>
    <row r="82" spans="2:12">
      <c r="B82" s="6" t="s">
        <v>3029</v>
      </c>
      <c r="C82" s="17">
        <v>331081</v>
      </c>
      <c r="D82" s="6" t="s">
        <v>42</v>
      </c>
      <c r="E82" s="53">
        <v>41788</v>
      </c>
      <c r="F82" s="7">
        <v>42757.19</v>
      </c>
      <c r="G82" s="7">
        <v>179.68</v>
      </c>
      <c r="H82" s="7">
        <v>268.12315528208001</v>
      </c>
      <c r="I82" s="8">
        <v>0</v>
      </c>
      <c r="J82" s="8">
        <v>2.302637107209017E-4</v>
      </c>
      <c r="K82" s="8">
        <v>1.0589682748313555E-5</v>
      </c>
      <c r="L82" s="41"/>
    </row>
    <row r="83" spans="2:12">
      <c r="B83" s="6" t="s">
        <v>3030</v>
      </c>
      <c r="C83" s="17">
        <v>33110</v>
      </c>
      <c r="D83" s="6" t="s">
        <v>2265</v>
      </c>
      <c r="E83" s="53">
        <v>41729</v>
      </c>
      <c r="F83" s="7">
        <v>152021.17000000001</v>
      </c>
      <c r="G83" s="7">
        <v>120.61</v>
      </c>
      <c r="H83" s="7">
        <v>829.48776471178803</v>
      </c>
      <c r="I83" s="8">
        <v>0</v>
      </c>
      <c r="J83" s="8">
        <v>7.1236268459984092E-4</v>
      </c>
      <c r="K83" s="8">
        <v>3.2761110328812669E-5</v>
      </c>
      <c r="L83" s="41"/>
    </row>
    <row r="84" spans="2:12">
      <c r="B84" s="6" t="s">
        <v>3031</v>
      </c>
      <c r="C84" s="17">
        <v>33073</v>
      </c>
      <c r="D84" s="6" t="s">
        <v>42</v>
      </c>
      <c r="E84" s="53">
        <v>41394</v>
      </c>
      <c r="F84" s="7">
        <v>337863.22</v>
      </c>
      <c r="G84" s="7">
        <v>102.71939999999999</v>
      </c>
      <c r="H84" s="7">
        <v>1211.20824269233</v>
      </c>
      <c r="I84" s="8">
        <v>0</v>
      </c>
      <c r="J84" s="8">
        <v>1.0401835832666649E-3</v>
      </c>
      <c r="K84" s="8">
        <v>4.7837386587369426E-5</v>
      </c>
      <c r="L84" s="41"/>
    </row>
    <row r="85" spans="2:12">
      <c r="B85" s="6" t="s">
        <v>3032</v>
      </c>
      <c r="C85" s="17">
        <v>33064</v>
      </c>
      <c r="D85" s="6" t="s">
        <v>42</v>
      </c>
      <c r="E85" s="53">
        <v>41274</v>
      </c>
      <c r="F85" s="7">
        <v>180766.93</v>
      </c>
      <c r="G85" s="7">
        <v>101.03700000000001</v>
      </c>
      <c r="H85" s="7">
        <v>637.41877589370904</v>
      </c>
      <c r="I85" s="8">
        <v>0</v>
      </c>
      <c r="J85" s="8">
        <v>5.4741416296569278E-4</v>
      </c>
      <c r="K85" s="8">
        <v>2.5175231909498175E-5</v>
      </c>
      <c r="L85" s="41"/>
    </row>
    <row r="86" spans="2:12">
      <c r="B86" s="6" t="s">
        <v>3033</v>
      </c>
      <c r="C86" s="17">
        <v>330631</v>
      </c>
      <c r="D86" s="6" t="s">
        <v>42</v>
      </c>
      <c r="E86" s="53">
        <v>41788</v>
      </c>
      <c r="F86" s="7">
        <v>89830</v>
      </c>
      <c r="G86" s="7">
        <v>42.5</v>
      </c>
      <c r="H86" s="7">
        <v>133.24034750000001</v>
      </c>
      <c r="I86" s="8">
        <v>0</v>
      </c>
      <c r="J86" s="8">
        <v>1.1442658430904623E-4</v>
      </c>
      <c r="K86" s="8">
        <v>5.2624064035634432E-6</v>
      </c>
      <c r="L86" s="41"/>
    </row>
    <row r="87" spans="2:12">
      <c r="B87" s="6" t="s">
        <v>3034</v>
      </c>
      <c r="C87" s="17">
        <v>33102</v>
      </c>
      <c r="D87" s="6" t="s">
        <v>104</v>
      </c>
      <c r="E87" s="53">
        <v>41333</v>
      </c>
      <c r="F87" s="7">
        <v>1471666.46</v>
      </c>
      <c r="G87" s="7">
        <v>127.21</v>
      </c>
      <c r="H87" s="7">
        <v>1872.106903766</v>
      </c>
      <c r="I87" s="8">
        <v>0</v>
      </c>
      <c r="J87" s="8">
        <v>1.6077622317768848E-3</v>
      </c>
      <c r="K87" s="8">
        <v>7.3939970462277038E-5</v>
      </c>
      <c r="L87" s="41"/>
    </row>
    <row r="88" spans="2:12">
      <c r="B88" s="6" t="s">
        <v>3035</v>
      </c>
      <c r="C88" s="17">
        <v>330561</v>
      </c>
      <c r="D88" s="6" t="s">
        <v>104</v>
      </c>
      <c r="E88" s="53">
        <v>41788</v>
      </c>
      <c r="F88" s="7">
        <v>3125854.49</v>
      </c>
      <c r="G88" s="7">
        <v>187.39</v>
      </c>
      <c r="H88" s="7">
        <v>5857.5387288109996</v>
      </c>
      <c r="I88" s="8">
        <v>0</v>
      </c>
      <c r="J88" s="8">
        <v>5.0304443193965346E-3</v>
      </c>
      <c r="K88" s="8">
        <v>2.3134695979095876E-4</v>
      </c>
      <c r="L88" s="41"/>
    </row>
    <row r="89" spans="2:12">
      <c r="B89" s="6" t="s">
        <v>3036</v>
      </c>
      <c r="C89" s="17">
        <v>330691</v>
      </c>
      <c r="D89" s="6" t="s">
        <v>42</v>
      </c>
      <c r="E89" s="53">
        <v>41788</v>
      </c>
      <c r="F89" s="7">
        <v>114849.78</v>
      </c>
      <c r="G89" s="7">
        <v>276.66000000000003</v>
      </c>
      <c r="H89" s="7">
        <v>1108.92447070452</v>
      </c>
      <c r="I89" s="8">
        <v>0</v>
      </c>
      <c r="J89" s="8">
        <v>9.5234245347067422E-4</v>
      </c>
      <c r="K89" s="8">
        <v>4.379762846013042E-5</v>
      </c>
      <c r="L89" s="41"/>
    </row>
    <row r="90" spans="2:12">
      <c r="B90" s="6" t="s">
        <v>1965</v>
      </c>
      <c r="C90" s="17">
        <v>666103783</v>
      </c>
      <c r="D90" s="6" t="s">
        <v>42</v>
      </c>
      <c r="E90" s="53">
        <v>42789</v>
      </c>
      <c r="F90" s="7">
        <v>380000</v>
      </c>
      <c r="G90" s="7">
        <v>78.55</v>
      </c>
      <c r="H90" s="7">
        <v>1041.79</v>
      </c>
      <c r="I90" s="8">
        <v>1.2699999999999999E-2</v>
      </c>
      <c r="J90" s="8">
        <v>8.9468748396442943E-4</v>
      </c>
      <c r="K90" s="8">
        <v>4.1146112795663179E-5</v>
      </c>
      <c r="L90" s="41"/>
    </row>
    <row r="91" spans="2:12">
      <c r="B91" s="13" t="s">
        <v>1940</v>
      </c>
      <c r="C91" s="14"/>
      <c r="D91" s="13"/>
      <c r="E91" s="13"/>
      <c r="F91" s="15">
        <v>188891861.69999996</v>
      </c>
      <c r="H91" s="15">
        <v>811110.26400581957</v>
      </c>
      <c r="J91" s="16">
        <v>0.69658011818225429</v>
      </c>
      <c r="K91" s="16">
        <v>3.2035280058844477E-2</v>
      </c>
      <c r="L91" s="41"/>
    </row>
    <row r="92" spans="2:12">
      <c r="B92" s="6" t="s">
        <v>1966</v>
      </c>
      <c r="C92" s="17">
        <v>200207447</v>
      </c>
      <c r="D92" s="6" t="s">
        <v>46</v>
      </c>
      <c r="E92" s="6" t="s">
        <v>1967</v>
      </c>
      <c r="F92" s="7">
        <v>1523696</v>
      </c>
      <c r="G92" s="7">
        <v>71.47</v>
      </c>
      <c r="H92" s="7">
        <v>4336.91</v>
      </c>
      <c r="I92" s="8">
        <v>0</v>
      </c>
      <c r="J92" s="8">
        <v>3.7245309477727502E-3</v>
      </c>
      <c r="K92" s="8">
        <v>1.7128882792562762E-4</v>
      </c>
      <c r="L92" s="41"/>
    </row>
    <row r="93" spans="2:12">
      <c r="B93" s="6" t="s">
        <v>1968</v>
      </c>
      <c r="C93" s="17">
        <v>666100581</v>
      </c>
      <c r="D93" s="6" t="s">
        <v>46</v>
      </c>
      <c r="E93" s="6" t="s">
        <v>1969</v>
      </c>
      <c r="F93" s="7">
        <v>2716037.36</v>
      </c>
      <c r="G93" s="7">
        <v>27.01</v>
      </c>
      <c r="H93" s="7">
        <v>2921.46</v>
      </c>
      <c r="I93" s="8">
        <v>0</v>
      </c>
      <c r="J93" s="8">
        <v>2.5089448899516431E-3</v>
      </c>
      <c r="K93" s="8">
        <v>1.1538479222109846E-4</v>
      </c>
      <c r="L93" s="41"/>
    </row>
    <row r="94" spans="2:12">
      <c r="B94" s="6" t="s">
        <v>1970</v>
      </c>
      <c r="C94" s="17">
        <v>666100680</v>
      </c>
      <c r="D94" s="6" t="s">
        <v>46</v>
      </c>
      <c r="E94" s="6" t="s">
        <v>1971</v>
      </c>
      <c r="F94" s="7">
        <v>79885.27</v>
      </c>
      <c r="G94" s="7">
        <v>385.22</v>
      </c>
      <c r="H94" s="7">
        <v>1225.55</v>
      </c>
      <c r="I94" s="8">
        <v>0</v>
      </c>
      <c r="J94" s="8">
        <v>1.0525002601029061E-3</v>
      </c>
      <c r="K94" s="8">
        <v>4.8403822782638547E-5</v>
      </c>
      <c r="L94" s="41"/>
    </row>
    <row r="95" spans="2:12">
      <c r="B95" s="6" t="s">
        <v>1972</v>
      </c>
      <c r="C95" s="17">
        <v>666102850</v>
      </c>
      <c r="D95" s="6" t="s">
        <v>46</v>
      </c>
      <c r="E95" s="53">
        <v>42711</v>
      </c>
      <c r="F95" s="7">
        <v>62719</v>
      </c>
      <c r="G95" s="7">
        <v>75.12</v>
      </c>
      <c r="H95" s="7">
        <v>187.62</v>
      </c>
      <c r="I95" s="8">
        <v>0</v>
      </c>
      <c r="J95" s="8">
        <v>1.6112773758761965E-4</v>
      </c>
      <c r="K95" s="8">
        <v>7.4101629721175349E-6</v>
      </c>
      <c r="L95" s="41"/>
    </row>
    <row r="96" spans="2:12">
      <c r="B96" s="6" t="s">
        <v>3037</v>
      </c>
      <c r="C96" s="17">
        <v>33112</v>
      </c>
      <c r="D96" s="6" t="s">
        <v>42</v>
      </c>
      <c r="E96" s="53">
        <v>41998</v>
      </c>
      <c r="F96" s="7">
        <v>150379.84</v>
      </c>
      <c r="G96" s="7">
        <v>103.54</v>
      </c>
      <c r="H96" s="7">
        <v>543.40446931264</v>
      </c>
      <c r="I96" s="8">
        <v>0</v>
      </c>
      <c r="J96" s="8">
        <v>4.6667483602679227E-4</v>
      </c>
      <c r="K96" s="8">
        <v>2.1462081214069417E-5</v>
      </c>
      <c r="L96" s="41"/>
    </row>
    <row r="97" spans="2:12">
      <c r="B97" s="6" t="s">
        <v>3038</v>
      </c>
      <c r="C97" s="17">
        <v>33156</v>
      </c>
      <c r="D97" s="6" t="s">
        <v>46</v>
      </c>
      <c r="E97" s="53">
        <v>42603</v>
      </c>
      <c r="F97" s="7">
        <v>1481573.12</v>
      </c>
      <c r="G97" s="7">
        <v>102.19000000000013</v>
      </c>
      <c r="H97" s="7">
        <v>6029.5829428137704</v>
      </c>
      <c r="I97" s="8">
        <v>0</v>
      </c>
      <c r="J97" s="8">
        <v>5.1781955984036062E-3</v>
      </c>
      <c r="K97" s="8">
        <v>2.3814194787416095E-4</v>
      </c>
      <c r="L97" s="41"/>
    </row>
    <row r="98" spans="2:12">
      <c r="B98" s="6" t="s">
        <v>3039</v>
      </c>
      <c r="C98" s="17">
        <v>33155</v>
      </c>
      <c r="D98" s="6" t="s">
        <v>46</v>
      </c>
      <c r="E98" s="53">
        <v>42603</v>
      </c>
      <c r="F98" s="7">
        <v>905681.62</v>
      </c>
      <c r="G98" s="7">
        <v>103.08</v>
      </c>
      <c r="H98" s="7">
        <v>3717.9688648408201</v>
      </c>
      <c r="I98" s="8">
        <v>0</v>
      </c>
      <c r="J98" s="8">
        <v>3.1929853513112233E-3</v>
      </c>
      <c r="K98" s="8">
        <v>1.4684338137580912E-4</v>
      </c>
      <c r="L98" s="41"/>
    </row>
    <row r="99" spans="2:12">
      <c r="B99" s="6" t="s">
        <v>3040</v>
      </c>
      <c r="C99" s="17">
        <v>33153</v>
      </c>
      <c r="D99" s="6" t="s">
        <v>42</v>
      </c>
      <c r="E99" s="53">
        <v>42725</v>
      </c>
      <c r="F99" s="7">
        <v>77998.7</v>
      </c>
      <c r="G99" s="7">
        <v>83.71</v>
      </c>
      <c r="H99" s="7">
        <v>227.87156407730001</v>
      </c>
      <c r="I99" s="8">
        <v>0</v>
      </c>
      <c r="J99" s="8">
        <v>1.9569571250574379E-4</v>
      </c>
      <c r="K99" s="8">
        <v>8.9999223245076041E-6</v>
      </c>
      <c r="L99" s="41"/>
    </row>
    <row r="100" spans="2:12">
      <c r="B100" s="6" t="s">
        <v>3041</v>
      </c>
      <c r="C100" s="17">
        <v>33225</v>
      </c>
      <c r="D100" s="6" t="s">
        <v>46</v>
      </c>
      <c r="E100" s="53">
        <v>42725</v>
      </c>
      <c r="F100" s="7">
        <v>238367</v>
      </c>
      <c r="G100" s="7">
        <v>100</v>
      </c>
      <c r="H100" s="7">
        <v>949.29657750000001</v>
      </c>
      <c r="I100" s="8">
        <v>0</v>
      </c>
      <c r="J100" s="8">
        <v>8.1525428969323865E-4</v>
      </c>
      <c r="K100" s="8">
        <v>3.7493030317388358E-5</v>
      </c>
      <c r="L100" s="41"/>
    </row>
    <row r="101" spans="2:12">
      <c r="B101" s="6" t="s">
        <v>3042</v>
      </c>
      <c r="C101" s="17">
        <v>33149</v>
      </c>
      <c r="D101" s="6" t="s">
        <v>42</v>
      </c>
      <c r="E101" s="53">
        <v>42582</v>
      </c>
      <c r="F101" s="7">
        <v>371529</v>
      </c>
      <c r="G101" s="7">
        <v>117.75</v>
      </c>
      <c r="H101" s="7">
        <v>1526.789137275</v>
      </c>
      <c r="I101" s="8">
        <v>0</v>
      </c>
      <c r="J101" s="8">
        <v>1.311203919957757E-3</v>
      </c>
      <c r="K101" s="8">
        <v>6.0301440844614012E-5</v>
      </c>
      <c r="L101" s="41"/>
    </row>
    <row r="102" spans="2:12">
      <c r="B102" s="6" t="s">
        <v>3043</v>
      </c>
      <c r="C102" s="17">
        <v>33227</v>
      </c>
      <c r="D102" s="6" t="s">
        <v>42</v>
      </c>
      <c r="E102" s="53">
        <v>42757</v>
      </c>
      <c r="F102" s="7">
        <v>92705</v>
      </c>
      <c r="G102" s="7">
        <v>100</v>
      </c>
      <c r="H102" s="7">
        <v>323.54045000000002</v>
      </c>
      <c r="I102" s="8">
        <v>0</v>
      </c>
      <c r="J102" s="8">
        <v>2.7785598937522853E-4</v>
      </c>
      <c r="K102" s="8">
        <v>1.2778421610554551E-5</v>
      </c>
      <c r="L102" s="41"/>
    </row>
    <row r="103" spans="2:12">
      <c r="B103" s="6" t="s">
        <v>1973</v>
      </c>
      <c r="C103" s="17">
        <v>666100920</v>
      </c>
      <c r="D103" s="6" t="s">
        <v>42</v>
      </c>
      <c r="E103" s="6" t="s">
        <v>1974</v>
      </c>
      <c r="F103" s="7">
        <v>18759146.920000002</v>
      </c>
      <c r="G103" s="7">
        <v>119.97336100000011</v>
      </c>
      <c r="H103" s="7">
        <v>78545.87</v>
      </c>
      <c r="I103" s="8">
        <v>0</v>
      </c>
      <c r="J103" s="8">
        <v>6.7455059854766464E-2</v>
      </c>
      <c r="K103" s="8">
        <v>3.1022156352561426E-3</v>
      </c>
      <c r="L103" s="41"/>
    </row>
    <row r="104" spans="2:12">
      <c r="B104" s="6" t="s">
        <v>1975</v>
      </c>
      <c r="C104" s="17">
        <v>666100656</v>
      </c>
      <c r="D104" s="6" t="s">
        <v>42</v>
      </c>
      <c r="E104" s="6" t="s">
        <v>1976</v>
      </c>
      <c r="F104" s="7">
        <v>6659456</v>
      </c>
      <c r="G104" s="7">
        <v>190.63</v>
      </c>
      <c r="H104" s="7">
        <v>44305.43</v>
      </c>
      <c r="I104" s="8">
        <v>0</v>
      </c>
      <c r="J104" s="8">
        <v>3.8049428092669493E-2</v>
      </c>
      <c r="K104" s="8">
        <v>1.7498691869190139E-3</v>
      </c>
      <c r="L104" s="41"/>
    </row>
    <row r="105" spans="2:12">
      <c r="B105" s="6" t="s">
        <v>1977</v>
      </c>
      <c r="C105" s="17">
        <v>666102918</v>
      </c>
      <c r="D105" s="6" t="s">
        <v>42</v>
      </c>
      <c r="E105" s="53">
        <v>42711</v>
      </c>
      <c r="F105" s="7">
        <v>4318871</v>
      </c>
      <c r="G105" s="7">
        <v>114.99</v>
      </c>
      <c r="H105" s="7">
        <v>17331.64</v>
      </c>
      <c r="I105" s="8">
        <v>0</v>
      </c>
      <c r="J105" s="8">
        <v>1.4884383018244813E-2</v>
      </c>
      <c r="K105" s="8">
        <v>6.8452338223041857E-4</v>
      </c>
      <c r="L105" s="41"/>
    </row>
    <row r="106" spans="2:12">
      <c r="B106" s="6" t="s">
        <v>1978</v>
      </c>
      <c r="C106" s="17">
        <v>666101969</v>
      </c>
      <c r="D106" s="6" t="s">
        <v>42</v>
      </c>
      <c r="E106" s="6" t="s">
        <v>1979</v>
      </c>
      <c r="F106" s="7">
        <v>9559966.7200000007</v>
      </c>
      <c r="G106" s="7">
        <v>111.63</v>
      </c>
      <c r="H106" s="7">
        <v>37245.120000000003</v>
      </c>
      <c r="I106" s="8">
        <v>0</v>
      </c>
      <c r="J106" s="8">
        <v>3.1986045846814859E-2</v>
      </c>
      <c r="K106" s="8">
        <v>1.4710180637249454E-3</v>
      </c>
      <c r="L106" s="41"/>
    </row>
    <row r="107" spans="2:12">
      <c r="B107" s="6" t="s">
        <v>1980</v>
      </c>
      <c r="C107" s="17">
        <v>666101985</v>
      </c>
      <c r="D107" s="6" t="s">
        <v>42</v>
      </c>
      <c r="E107" s="6" t="s">
        <v>1981</v>
      </c>
      <c r="F107" s="7">
        <v>15709.28</v>
      </c>
      <c r="G107" s="7">
        <v>155139.18</v>
      </c>
      <c r="H107" s="7">
        <v>85055.66</v>
      </c>
      <c r="I107" s="8">
        <v>0</v>
      </c>
      <c r="J107" s="8">
        <v>7.3045656458915878E-2</v>
      </c>
      <c r="K107" s="8">
        <v>3.3593236451392098E-3</v>
      </c>
      <c r="L107" s="41"/>
    </row>
    <row r="108" spans="2:12">
      <c r="B108" s="6" t="s">
        <v>1982</v>
      </c>
      <c r="C108" s="17">
        <v>666101704</v>
      </c>
      <c r="D108" s="6" t="s">
        <v>42</v>
      </c>
      <c r="E108" s="53">
        <v>42711</v>
      </c>
      <c r="F108" s="7">
        <v>8862506</v>
      </c>
      <c r="G108" s="7">
        <v>154.02000000000001</v>
      </c>
      <c r="H108" s="7">
        <v>47637.98</v>
      </c>
      <c r="I108" s="8">
        <v>0</v>
      </c>
      <c r="J108" s="8">
        <v>4.0911416376954869E-2</v>
      </c>
      <c r="K108" s="8">
        <v>1.8814902220577535E-3</v>
      </c>
      <c r="L108" s="41"/>
    </row>
    <row r="109" spans="2:12">
      <c r="B109" s="6" t="s">
        <v>1983</v>
      </c>
      <c r="C109" s="17">
        <v>666100623</v>
      </c>
      <c r="D109" s="6" t="s">
        <v>42</v>
      </c>
      <c r="E109" s="6" t="s">
        <v>1984</v>
      </c>
      <c r="F109" s="7">
        <v>18203446.030000001</v>
      </c>
      <c r="G109" s="7">
        <v>67.436426999999895</v>
      </c>
      <c r="H109" s="7">
        <v>42842.38</v>
      </c>
      <c r="I109" s="8">
        <v>0</v>
      </c>
      <c r="J109" s="8">
        <v>3.6792963235630971E-2</v>
      </c>
      <c r="K109" s="8">
        <v>1.6920851610350111E-3</v>
      </c>
      <c r="L109" s="41"/>
    </row>
    <row r="110" spans="2:12">
      <c r="B110" s="6" t="s">
        <v>1985</v>
      </c>
      <c r="C110" s="17">
        <v>666100011</v>
      </c>
      <c r="D110" s="6" t="s">
        <v>42</v>
      </c>
      <c r="E110" s="6" t="s">
        <v>1986</v>
      </c>
      <c r="F110" s="7">
        <v>1276487.8</v>
      </c>
      <c r="G110" s="7">
        <v>380.27</v>
      </c>
      <c r="H110" s="7">
        <v>16940.689999999999</v>
      </c>
      <c r="I110" s="8">
        <v>0</v>
      </c>
      <c r="J110" s="8">
        <v>1.4548635821731222E-2</v>
      </c>
      <c r="K110" s="8">
        <v>6.690825805357733E-4</v>
      </c>
      <c r="L110" s="41"/>
    </row>
    <row r="111" spans="2:12">
      <c r="B111" s="6" t="s">
        <v>1987</v>
      </c>
      <c r="C111" s="17">
        <v>666100284</v>
      </c>
      <c r="D111" s="6" t="s">
        <v>46</v>
      </c>
      <c r="E111" s="6" t="s">
        <v>1988</v>
      </c>
      <c r="F111" s="7">
        <v>100</v>
      </c>
      <c r="G111" s="7">
        <v>162353</v>
      </c>
      <c r="H111" s="7">
        <v>646.57000000000005</v>
      </c>
      <c r="I111" s="8">
        <v>0</v>
      </c>
      <c r="J111" s="8">
        <v>5.5527321869751215E-4</v>
      </c>
      <c r="K111" s="8">
        <v>2.5536664923153366E-5</v>
      </c>
      <c r="L111" s="41"/>
    </row>
    <row r="112" spans="2:12" s="43" customFormat="1">
      <c r="B112" s="73" t="s">
        <v>1989</v>
      </c>
      <c r="C112" s="74">
        <v>666103791</v>
      </c>
      <c r="D112" s="73" t="s">
        <v>42</v>
      </c>
      <c r="E112" s="85">
        <v>42794</v>
      </c>
      <c r="F112" s="76">
        <v>100</v>
      </c>
      <c r="G112" s="76">
        <v>0</v>
      </c>
      <c r="H112" s="76">
        <v>0</v>
      </c>
      <c r="I112" s="77">
        <v>0</v>
      </c>
      <c r="J112" s="77">
        <v>0</v>
      </c>
      <c r="K112" s="77">
        <v>0</v>
      </c>
      <c r="L112" s="87"/>
    </row>
    <row r="113" spans="2:12">
      <c r="B113" s="6" t="s">
        <v>1990</v>
      </c>
      <c r="C113" s="17">
        <v>666103585</v>
      </c>
      <c r="D113" s="6" t="s">
        <v>42</v>
      </c>
      <c r="E113" s="53">
        <v>42711</v>
      </c>
      <c r="F113" s="7">
        <v>1448198</v>
      </c>
      <c r="G113" s="7">
        <v>88.16</v>
      </c>
      <c r="H113" s="7">
        <v>4455.79</v>
      </c>
      <c r="I113" s="8">
        <v>0</v>
      </c>
      <c r="J113" s="8">
        <v>3.8266248900199321E-3</v>
      </c>
      <c r="K113" s="8">
        <v>1.7598406390327039E-4</v>
      </c>
      <c r="L113" s="41"/>
    </row>
    <row r="114" spans="2:12">
      <c r="B114" s="6" t="s">
        <v>1991</v>
      </c>
      <c r="C114" s="17">
        <v>666100185</v>
      </c>
      <c r="D114" s="6" t="s">
        <v>42</v>
      </c>
      <c r="E114" s="6" t="s">
        <v>1992</v>
      </c>
      <c r="F114" s="7">
        <v>100</v>
      </c>
      <c r="G114" s="7">
        <v>2365978</v>
      </c>
      <c r="H114" s="7">
        <v>8257.26</v>
      </c>
      <c r="I114" s="8">
        <v>0</v>
      </c>
      <c r="J114" s="8">
        <v>7.0913208744949798E-3</v>
      </c>
      <c r="K114" s="8">
        <v>3.2612537204534291E-4</v>
      </c>
      <c r="L114" s="41"/>
    </row>
    <row r="115" spans="2:12">
      <c r="B115" s="6" t="s">
        <v>1993</v>
      </c>
      <c r="C115" s="17">
        <v>666100706</v>
      </c>
      <c r="D115" s="6" t="s">
        <v>42</v>
      </c>
      <c r="E115" s="6" t="s">
        <v>1994</v>
      </c>
      <c r="F115" s="7">
        <v>5452918.5599999996</v>
      </c>
      <c r="G115" s="7">
        <v>90.26</v>
      </c>
      <c r="H115" s="7">
        <v>17177.18</v>
      </c>
      <c r="I115" s="8">
        <v>0</v>
      </c>
      <c r="J115" s="8">
        <v>1.475173303238092E-2</v>
      </c>
      <c r="K115" s="8">
        <v>6.7842289308921156E-4</v>
      </c>
      <c r="L115" s="41"/>
    </row>
    <row r="116" spans="2:12">
      <c r="B116" s="6" t="s">
        <v>1995</v>
      </c>
      <c r="C116" s="17">
        <v>666101662</v>
      </c>
      <c r="D116" s="6" t="s">
        <v>42</v>
      </c>
      <c r="E116" s="53">
        <v>42711</v>
      </c>
      <c r="F116" s="7">
        <v>7056764.8300000001</v>
      </c>
      <c r="G116" s="7">
        <v>134.66999999999999</v>
      </c>
      <c r="H116" s="7">
        <v>33166.25</v>
      </c>
      <c r="I116" s="8">
        <v>0</v>
      </c>
      <c r="J116" s="8">
        <v>2.8483119213119017E-2</v>
      </c>
      <c r="K116" s="8">
        <v>1.3099206783604796E-3</v>
      </c>
      <c r="L116" s="41"/>
    </row>
    <row r="117" spans="2:12">
      <c r="B117" s="6" t="s">
        <v>1996</v>
      </c>
      <c r="C117" s="17">
        <v>666100524</v>
      </c>
      <c r="D117" s="6" t="s">
        <v>42</v>
      </c>
      <c r="E117" s="6" t="s">
        <v>1997</v>
      </c>
      <c r="F117" s="7">
        <v>19651977.02</v>
      </c>
      <c r="G117" s="7">
        <v>72.771733999999896</v>
      </c>
      <c r="H117" s="7">
        <v>49910.78</v>
      </c>
      <c r="I117" s="8">
        <v>0</v>
      </c>
      <c r="J117" s="8">
        <v>4.2863293159755962E-2</v>
      </c>
      <c r="K117" s="8">
        <v>1.9712558035684061E-3</v>
      </c>
      <c r="L117" s="41"/>
    </row>
    <row r="118" spans="2:12">
      <c r="B118" s="6" t="s">
        <v>1998</v>
      </c>
      <c r="C118" s="17">
        <v>666100276</v>
      </c>
      <c r="D118" s="6" t="s">
        <v>42</v>
      </c>
      <c r="E118" s="6" t="s">
        <v>1999</v>
      </c>
      <c r="F118" s="7">
        <v>13153.32</v>
      </c>
      <c r="G118" s="7">
        <v>27469.18</v>
      </c>
      <c r="H118" s="7">
        <v>12609.75</v>
      </c>
      <c r="I118" s="8">
        <v>0</v>
      </c>
      <c r="J118" s="8">
        <v>1.0829231899826706E-2</v>
      </c>
      <c r="K118" s="8">
        <v>4.9802954129441997E-4</v>
      </c>
      <c r="L118" s="41"/>
    </row>
    <row r="119" spans="2:12">
      <c r="B119" s="6" t="s">
        <v>2000</v>
      </c>
      <c r="C119" s="17">
        <v>666100532</v>
      </c>
      <c r="D119" s="6" t="s">
        <v>42</v>
      </c>
      <c r="E119" s="6" t="s">
        <v>1997</v>
      </c>
      <c r="F119" s="7">
        <v>347594.85</v>
      </c>
      <c r="G119" s="7">
        <v>1385.96</v>
      </c>
      <c r="H119" s="7">
        <v>16813.12</v>
      </c>
      <c r="I119" s="8">
        <v>0</v>
      </c>
      <c r="J119" s="8">
        <v>1.4439078922231955E-2</v>
      </c>
      <c r="K119" s="8">
        <v>6.6404412786360059E-4</v>
      </c>
      <c r="L119" s="41"/>
    </row>
    <row r="120" spans="2:12">
      <c r="B120" s="6" t="s">
        <v>2001</v>
      </c>
      <c r="C120" s="17">
        <v>666100060</v>
      </c>
      <c r="D120" s="6" t="s">
        <v>42</v>
      </c>
      <c r="E120" s="6" t="s">
        <v>2002</v>
      </c>
      <c r="F120" s="7">
        <v>16055910.800000001</v>
      </c>
      <c r="G120" s="7">
        <v>117.16</v>
      </c>
      <c r="H120" s="7">
        <v>65650.89</v>
      </c>
      <c r="I120" s="8">
        <v>0</v>
      </c>
      <c r="J120" s="8">
        <v>5.6380872915007367E-2</v>
      </c>
      <c r="K120" s="8">
        <v>2.5929207662539243E-3</v>
      </c>
      <c r="L120" s="41"/>
    </row>
    <row r="121" spans="2:12">
      <c r="B121" s="6" t="s">
        <v>2003</v>
      </c>
      <c r="C121" s="17">
        <v>222100687</v>
      </c>
      <c r="D121" s="6" t="s">
        <v>46</v>
      </c>
      <c r="E121" s="53">
        <v>42775</v>
      </c>
      <c r="F121" s="7">
        <v>120000</v>
      </c>
      <c r="G121" s="7">
        <v>77.510000000000005</v>
      </c>
      <c r="H121" s="7">
        <v>370.4</v>
      </c>
      <c r="I121" s="8">
        <v>9.2999999999999992E-3</v>
      </c>
      <c r="J121" s="8">
        <v>3.180988913892672E-4</v>
      </c>
      <c r="K121" s="8">
        <v>1.462916727892727E-5</v>
      </c>
      <c r="L121" s="41"/>
    </row>
    <row r="122" spans="2:12">
      <c r="B122" s="6" t="s">
        <v>2004</v>
      </c>
      <c r="C122" s="17">
        <v>666102777</v>
      </c>
      <c r="D122" s="6" t="s">
        <v>104</v>
      </c>
      <c r="E122" s="53">
        <v>42711</v>
      </c>
      <c r="F122" s="7">
        <v>30841140.68</v>
      </c>
      <c r="G122" s="7">
        <v>113.13468099999957</v>
      </c>
      <c r="H122" s="7">
        <v>34892.03</v>
      </c>
      <c r="I122" s="8">
        <v>0</v>
      </c>
      <c r="J122" s="8">
        <v>2.9965216148274978E-2</v>
      </c>
      <c r="K122" s="8">
        <v>1.378081381132151E-3</v>
      </c>
      <c r="L122" s="41"/>
    </row>
    <row r="123" spans="2:12">
      <c r="B123" s="6" t="s">
        <v>2005</v>
      </c>
      <c r="C123" s="17">
        <v>666101795</v>
      </c>
      <c r="D123" s="6" t="s">
        <v>42</v>
      </c>
      <c r="E123" s="6" t="s">
        <v>2006</v>
      </c>
      <c r="F123" s="7">
        <v>10980163</v>
      </c>
      <c r="G123" s="7">
        <v>104.37</v>
      </c>
      <c r="H123" s="7">
        <v>39996.18</v>
      </c>
      <c r="I123" s="8">
        <v>0</v>
      </c>
      <c r="J123" s="8">
        <v>3.4348651505954592E-2</v>
      </c>
      <c r="K123" s="8">
        <v>1.5796728070682651E-3</v>
      </c>
      <c r="L123" s="41"/>
    </row>
    <row r="124" spans="2:12">
      <c r="B124" s="6" t="s">
        <v>2007</v>
      </c>
      <c r="C124" s="17">
        <v>666103692</v>
      </c>
      <c r="D124" s="6" t="s">
        <v>42</v>
      </c>
      <c r="E124" s="53">
        <v>42758</v>
      </c>
      <c r="F124" s="7">
        <v>1468889</v>
      </c>
      <c r="G124" s="7">
        <v>80.209999999999994</v>
      </c>
      <c r="H124" s="7">
        <v>4111.7</v>
      </c>
      <c r="I124" s="8">
        <v>0</v>
      </c>
      <c r="J124" s="8">
        <v>3.5311209819796166E-3</v>
      </c>
      <c r="K124" s="8">
        <v>1.6239402565001421E-4</v>
      </c>
      <c r="L124" s="41"/>
    </row>
    <row r="125" spans="2:12">
      <c r="B125" s="6" t="s">
        <v>2008</v>
      </c>
      <c r="C125" s="17">
        <v>666101126</v>
      </c>
      <c r="D125" s="6" t="s">
        <v>42</v>
      </c>
      <c r="E125" s="6" t="s">
        <v>2009</v>
      </c>
      <c r="F125" s="7">
        <v>11277727.119999999</v>
      </c>
      <c r="G125" s="7">
        <v>120.2</v>
      </c>
      <c r="H125" s="7">
        <v>47311.199999999997</v>
      </c>
      <c r="I125" s="8">
        <v>0</v>
      </c>
      <c r="J125" s="8">
        <v>4.0630778267537519E-2</v>
      </c>
      <c r="K125" s="8">
        <v>1.8685838525021165E-3</v>
      </c>
      <c r="L125" s="41"/>
    </row>
    <row r="126" spans="2:12">
      <c r="B126" s="6" t="s">
        <v>2010</v>
      </c>
      <c r="C126" s="17">
        <v>666101035</v>
      </c>
      <c r="D126" s="6" t="s">
        <v>42</v>
      </c>
      <c r="E126" s="6" t="s">
        <v>2011</v>
      </c>
      <c r="F126" s="7">
        <v>8074124.3200000003</v>
      </c>
      <c r="G126" s="7">
        <v>202.86</v>
      </c>
      <c r="H126" s="7">
        <v>57163.93</v>
      </c>
      <c r="I126" s="8">
        <v>0</v>
      </c>
      <c r="J126" s="8">
        <v>4.9092286070339289E-2</v>
      </c>
      <c r="K126" s="8">
        <v>2.2577232567248624E-3</v>
      </c>
      <c r="L126" s="41"/>
    </row>
    <row r="127" spans="2:12">
      <c r="B127" s="6" t="s">
        <v>2012</v>
      </c>
      <c r="C127" s="17">
        <v>666103809</v>
      </c>
      <c r="D127" s="6" t="s">
        <v>46</v>
      </c>
      <c r="E127" s="53">
        <v>42796</v>
      </c>
      <c r="F127" s="7">
        <v>706991</v>
      </c>
      <c r="G127" s="7">
        <v>100</v>
      </c>
      <c r="H127" s="7">
        <v>2815.59</v>
      </c>
      <c r="I127" s="8">
        <v>0</v>
      </c>
      <c r="J127" s="8">
        <v>2.4180239136250186E-3</v>
      </c>
      <c r="K127" s="8">
        <v>1.1120339389545044E-4</v>
      </c>
      <c r="L127" s="41"/>
    </row>
    <row r="128" spans="2:12">
      <c r="B128" s="6" t="s">
        <v>2013</v>
      </c>
      <c r="C128" s="17" t="s">
        <v>2014</v>
      </c>
      <c r="D128" s="6" t="s">
        <v>42</v>
      </c>
      <c r="E128" s="6" t="s">
        <v>2015</v>
      </c>
      <c r="F128" s="7">
        <v>39847.54</v>
      </c>
      <c r="G128" s="7">
        <v>17162.03</v>
      </c>
      <c r="H128" s="7">
        <v>23866.880000000001</v>
      </c>
      <c r="I128" s="8">
        <v>0</v>
      </c>
      <c r="J128" s="8">
        <v>2.0496836039202684E-2</v>
      </c>
      <c r="K128" s="8">
        <v>9.4263655493003167E-4</v>
      </c>
    </row>
    <row r="131" spans="2:5">
      <c r="B131" s="6" t="s">
        <v>177</v>
      </c>
      <c r="C131" s="17"/>
      <c r="D131" s="6"/>
      <c r="E131" s="6"/>
    </row>
    <row r="135" spans="2:5">
      <c r="B135" s="5" t="s">
        <v>83</v>
      </c>
    </row>
  </sheetData>
  <autoFilter ref="B11:K128"/>
  <dataValidations count="1">
    <dataValidation allowBlank="1" showInputMessage="1" showErrorMessage="1" sqref="L69:XFD75 A35:H35 A48:H59 A65:H66 A78:I89 I69 L96:XFD102 L65:XFD66 L48:XFD59 L35:XFD35 L78:XFD89 A69:H75 A96:H102 I92:I120 I122:I128"/>
  </dataValidations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rightToLeft="1" zoomScale="75" zoomScaleNormal="75" workbookViewId="0">
      <selection activeCell="F32" sqref="F32"/>
    </sheetView>
  </sheetViews>
  <sheetFormatPr defaultColWidth="9.140625" defaultRowHeight="12.75"/>
  <cols>
    <col min="2" max="2" width="32.7109375" customWidth="1"/>
    <col min="3" max="3" width="12.7109375" customWidth="1"/>
    <col min="4" max="4" width="11.7109375" customWidth="1"/>
    <col min="5" max="5" width="15.7109375" customWidth="1"/>
    <col min="6" max="6" width="14.7109375" customWidth="1"/>
    <col min="7" max="7" width="13.7109375" customWidth="1"/>
    <col min="8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2267</v>
      </c>
    </row>
    <row r="2" spans="2:12" ht="15.75">
      <c r="B2" s="1" t="s">
        <v>2244</v>
      </c>
    </row>
    <row r="3" spans="2:12" ht="15.75">
      <c r="B3" s="1" t="s">
        <v>1</v>
      </c>
    </row>
    <row r="4" spans="2:12" ht="15.75">
      <c r="B4" s="1" t="s">
        <v>2</v>
      </c>
    </row>
    <row r="6" spans="2:12" ht="15.75">
      <c r="B6" s="2" t="s">
        <v>1741</v>
      </c>
    </row>
    <row r="7" spans="2:12" ht="15.75">
      <c r="B7" s="2" t="s">
        <v>2016</v>
      </c>
    </row>
    <row r="8" spans="2:12">
      <c r="B8" s="3" t="s">
        <v>85</v>
      </c>
      <c r="C8" s="3" t="s">
        <v>86</v>
      </c>
      <c r="D8" s="3" t="s">
        <v>253</v>
      </c>
      <c r="E8" s="3" t="s">
        <v>90</v>
      </c>
      <c r="F8" s="3" t="s">
        <v>181</v>
      </c>
      <c r="G8" s="3" t="s">
        <v>183</v>
      </c>
      <c r="H8" s="3" t="s">
        <v>41</v>
      </c>
      <c r="I8" s="3" t="s">
        <v>1742</v>
      </c>
      <c r="J8" s="3" t="s">
        <v>184</v>
      </c>
      <c r="K8" s="3" t="s">
        <v>185</v>
      </c>
      <c r="L8" s="3" t="s">
        <v>95</v>
      </c>
    </row>
    <row r="9" spans="2:12" ht="13.5" thickBot="1">
      <c r="B9" s="4"/>
      <c r="C9" s="4"/>
      <c r="D9" s="4"/>
      <c r="E9" s="4"/>
      <c r="F9" s="4" t="s">
        <v>186</v>
      </c>
      <c r="G9" s="4" t="s">
        <v>2283</v>
      </c>
      <c r="H9" s="4" t="s">
        <v>189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2017</v>
      </c>
      <c r="C11" s="12"/>
      <c r="D11" s="3"/>
      <c r="E11" s="3"/>
      <c r="F11" s="3"/>
      <c r="G11" s="9">
        <v>490588.02</v>
      </c>
      <c r="I11" s="9">
        <v>13618.57</v>
      </c>
      <c r="K11" s="10">
        <v>1</v>
      </c>
      <c r="L11" s="10">
        <v>5.9999999999999995E-4</v>
      </c>
    </row>
    <row r="12" spans="2:12">
      <c r="B12" s="3" t="s">
        <v>2018</v>
      </c>
      <c r="C12" s="12"/>
      <c r="D12" s="3"/>
      <c r="E12" s="3"/>
      <c r="F12" s="3"/>
      <c r="G12" s="9">
        <v>185466.42</v>
      </c>
      <c r="I12" s="9">
        <v>12617.58</v>
      </c>
      <c r="K12" s="10">
        <v>0.92649999999999999</v>
      </c>
      <c r="L12" s="10">
        <v>5.0000000000000001E-4</v>
      </c>
    </row>
    <row r="13" spans="2:12">
      <c r="B13" s="13" t="s">
        <v>1677</v>
      </c>
      <c r="C13" s="14"/>
      <c r="D13" s="13"/>
      <c r="E13" s="13"/>
      <c r="F13" s="13"/>
      <c r="G13" s="15">
        <v>185466.42</v>
      </c>
      <c r="I13" s="15">
        <v>12617.58</v>
      </c>
      <c r="K13" s="16">
        <v>0.92649999999999999</v>
      </c>
      <c r="L13" s="16">
        <v>5.0000000000000001E-4</v>
      </c>
    </row>
    <row r="14" spans="2:12">
      <c r="B14" s="6" t="s">
        <v>2019</v>
      </c>
      <c r="C14" s="17">
        <v>888223203</v>
      </c>
      <c r="D14" s="6" t="s">
        <v>1691</v>
      </c>
      <c r="E14" s="6" t="s">
        <v>104</v>
      </c>
      <c r="F14" s="50">
        <v>42711</v>
      </c>
      <c r="G14" s="7">
        <v>10646</v>
      </c>
      <c r="H14" s="7">
        <v>0</v>
      </c>
      <c r="I14" s="7">
        <v>0</v>
      </c>
      <c r="K14" s="8">
        <v>0</v>
      </c>
      <c r="L14" s="8">
        <v>0</v>
      </c>
    </row>
    <row r="15" spans="2:12">
      <c r="B15" s="6" t="s">
        <v>2020</v>
      </c>
      <c r="C15" s="17">
        <v>888223195</v>
      </c>
      <c r="D15" s="6" t="s">
        <v>1691</v>
      </c>
      <c r="E15" s="6" t="s">
        <v>104</v>
      </c>
      <c r="F15" s="50">
        <v>42711</v>
      </c>
      <c r="G15" s="7">
        <v>25050</v>
      </c>
      <c r="H15" s="7">
        <v>0</v>
      </c>
      <c r="I15" s="7">
        <v>0</v>
      </c>
      <c r="K15" s="8">
        <v>0</v>
      </c>
      <c r="L15" s="8">
        <v>0</v>
      </c>
    </row>
    <row r="16" spans="2:12">
      <c r="B16" s="6" t="s">
        <v>2021</v>
      </c>
      <c r="C16" s="17">
        <v>888222965</v>
      </c>
      <c r="D16" s="6" t="s">
        <v>1691</v>
      </c>
      <c r="E16" s="6" t="s">
        <v>104</v>
      </c>
      <c r="F16" s="50">
        <v>42711</v>
      </c>
      <c r="G16" s="7">
        <v>146854.41</v>
      </c>
      <c r="H16" s="7">
        <v>0</v>
      </c>
      <c r="I16" s="7">
        <v>0</v>
      </c>
      <c r="K16" s="8">
        <v>0</v>
      </c>
      <c r="L16" s="8">
        <v>0</v>
      </c>
    </row>
    <row r="17" spans="2:12">
      <c r="B17" s="6" t="s">
        <v>2022</v>
      </c>
      <c r="C17" s="17">
        <v>888223393</v>
      </c>
      <c r="D17" s="6" t="s">
        <v>1691</v>
      </c>
      <c r="E17" s="6" t="s">
        <v>104</v>
      </c>
      <c r="F17" s="50">
        <v>42711</v>
      </c>
      <c r="G17" s="7">
        <v>2916.01</v>
      </c>
      <c r="H17" s="7">
        <v>432700</v>
      </c>
      <c r="I17" s="7">
        <v>12617.58</v>
      </c>
      <c r="K17" s="8">
        <v>0.92649999999999999</v>
      </c>
      <c r="L17" s="8">
        <v>4.9833879177982494E-4</v>
      </c>
    </row>
    <row r="18" spans="2:12">
      <c r="B18" s="3" t="s">
        <v>2023</v>
      </c>
      <c r="C18" s="12"/>
      <c r="D18" s="3"/>
      <c r="E18" s="3"/>
      <c r="F18" s="3"/>
      <c r="G18" s="9">
        <v>305121.59999999998</v>
      </c>
      <c r="I18" s="9">
        <v>1001</v>
      </c>
      <c r="K18" s="10">
        <v>7.3499999999999996E-2</v>
      </c>
      <c r="L18" s="10">
        <v>0</v>
      </c>
    </row>
    <row r="19" spans="2:12">
      <c r="B19" s="13" t="s">
        <v>1686</v>
      </c>
      <c r="C19" s="14"/>
      <c r="D19" s="13"/>
      <c r="E19" s="13"/>
      <c r="F19" s="13"/>
      <c r="G19" s="15">
        <v>305121.59999999998</v>
      </c>
      <c r="I19" s="15">
        <v>1001</v>
      </c>
      <c r="K19" s="16">
        <v>7.3499999999999996E-2</v>
      </c>
      <c r="L19" s="16">
        <v>0</v>
      </c>
    </row>
    <row r="20" spans="2:12">
      <c r="B20" s="6" t="s">
        <v>2024</v>
      </c>
      <c r="C20" s="17">
        <v>888223385</v>
      </c>
      <c r="D20" s="6" t="s">
        <v>1691</v>
      </c>
      <c r="E20" s="6" t="s">
        <v>42</v>
      </c>
      <c r="F20" s="50">
        <v>42711</v>
      </c>
      <c r="G20" s="7">
        <v>305121.59999999998</v>
      </c>
      <c r="H20" s="7">
        <v>94</v>
      </c>
      <c r="I20" s="7">
        <v>1001</v>
      </c>
      <c r="K20" s="8">
        <v>7.3499999999999996E-2</v>
      </c>
      <c r="L20" s="8">
        <v>0</v>
      </c>
    </row>
    <row r="23" spans="2:12">
      <c r="B23" s="6" t="s">
        <v>177</v>
      </c>
      <c r="C23" s="17"/>
      <c r="D23" s="6"/>
      <c r="E23" s="6"/>
      <c r="F23" s="6"/>
    </row>
    <row r="27" spans="2:12">
      <c r="B27" s="5" t="s">
        <v>83</v>
      </c>
    </row>
  </sheetData>
  <dataValidations count="1">
    <dataValidation allowBlank="1" showInputMessage="1" showErrorMessage="1" sqref="F14:F17 F20"/>
  </dataValidations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rightToLeft="1" zoomScale="75" zoomScaleNormal="75" workbookViewId="0">
      <selection activeCell="K36" sqref="K36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2267</v>
      </c>
    </row>
    <row r="2" spans="2:12" ht="15.75">
      <c r="B2" s="1" t="s">
        <v>2244</v>
      </c>
    </row>
    <row r="3" spans="2:12" ht="15.75">
      <c r="B3" s="1" t="s">
        <v>1</v>
      </c>
    </row>
    <row r="4" spans="2:12" ht="15.75">
      <c r="B4" s="1" t="s">
        <v>2</v>
      </c>
    </row>
    <row r="6" spans="2:12" ht="15.75">
      <c r="B6" s="2" t="s">
        <v>1741</v>
      </c>
    </row>
    <row r="7" spans="2:12" ht="15.75">
      <c r="B7" s="2" t="s">
        <v>2025</v>
      </c>
    </row>
    <row r="8" spans="2:12">
      <c r="B8" s="3" t="s">
        <v>85</v>
      </c>
      <c r="C8" s="3" t="s">
        <v>86</v>
      </c>
      <c r="D8" s="3" t="s">
        <v>253</v>
      </c>
      <c r="E8" s="3" t="s">
        <v>181</v>
      </c>
      <c r="F8" s="3" t="s">
        <v>90</v>
      </c>
      <c r="G8" s="3" t="s">
        <v>183</v>
      </c>
      <c r="H8" s="3" t="s">
        <v>41</v>
      </c>
      <c r="I8" s="3" t="s">
        <v>1742</v>
      </c>
      <c r="J8" s="3" t="s">
        <v>184</v>
      </c>
      <c r="K8" s="3" t="s">
        <v>185</v>
      </c>
      <c r="L8" s="3" t="s">
        <v>95</v>
      </c>
    </row>
    <row r="9" spans="2:12" ht="13.5" thickBot="1">
      <c r="B9" s="4"/>
      <c r="C9" s="4"/>
      <c r="D9" s="4"/>
      <c r="E9" s="4" t="s">
        <v>186</v>
      </c>
      <c r="F9" s="4"/>
      <c r="G9" s="4" t="s">
        <v>2283</v>
      </c>
      <c r="H9" s="4" t="s">
        <v>189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2026</v>
      </c>
      <c r="C11" s="12"/>
      <c r="D11" s="3"/>
      <c r="E11" s="3"/>
      <c r="F11" s="3"/>
      <c r="G11" s="9">
        <v>-421697.06999999995</v>
      </c>
      <c r="I11" s="9">
        <v>-5.1576016959700013</v>
      </c>
      <c r="K11" s="10">
        <v>1</v>
      </c>
      <c r="L11" s="10">
        <v>0</v>
      </c>
    </row>
    <row r="12" spans="2:12">
      <c r="B12" s="3" t="s">
        <v>2027</v>
      </c>
      <c r="C12" s="12"/>
      <c r="D12" s="3"/>
      <c r="E12" s="3"/>
      <c r="F12" s="3"/>
      <c r="G12" s="9">
        <v>-421697.06999999995</v>
      </c>
      <c r="I12" s="9">
        <v>-5.1576016959700013</v>
      </c>
      <c r="K12" s="10">
        <v>1</v>
      </c>
      <c r="L12" s="10">
        <v>0</v>
      </c>
    </row>
    <row r="13" spans="2:12">
      <c r="B13" s="13" t="s">
        <v>2028</v>
      </c>
      <c r="C13" s="14"/>
      <c r="D13" s="13"/>
      <c r="E13" s="13"/>
      <c r="F13" s="13"/>
      <c r="G13" s="15">
        <v>-106950.20999999999</v>
      </c>
      <c r="I13" s="15">
        <v>43.967458719109999</v>
      </c>
      <c r="K13" s="16">
        <v>-8.5248000000000008</v>
      </c>
      <c r="L13" s="16">
        <v>0</v>
      </c>
    </row>
    <row r="14" spans="2:12" s="49" customFormat="1" ht="18">
      <c r="B14" t="s">
        <v>3044</v>
      </c>
      <c r="C14" s="44">
        <v>52076</v>
      </c>
      <c r="D14" t="s">
        <v>2754</v>
      </c>
      <c r="E14" t="s">
        <v>104</v>
      </c>
      <c r="F14" s="50">
        <v>42004</v>
      </c>
      <c r="G14" s="48">
        <v>-15902.81</v>
      </c>
      <c r="H14" s="48">
        <v>38.716900000000003</v>
      </c>
      <c r="I14" s="48">
        <v>-6.15707504489</v>
      </c>
      <c r="J14" s="48">
        <v>0</v>
      </c>
      <c r="K14" s="52">
        <v>1.1937864549914659</v>
      </c>
      <c r="L14" s="8">
        <v>-2.4317732392171829E-7</v>
      </c>
    </row>
    <row r="15" spans="2:12" s="49" customFormat="1" ht="18">
      <c r="B15" t="s">
        <v>3045</v>
      </c>
      <c r="C15" s="44">
        <v>12531</v>
      </c>
      <c r="D15" t="s">
        <v>2754</v>
      </c>
      <c r="E15" t="s">
        <v>104</v>
      </c>
      <c r="F15" s="50">
        <v>41788</v>
      </c>
      <c r="G15" s="48">
        <v>1586</v>
      </c>
      <c r="H15" s="48">
        <v>3583.3033999999998</v>
      </c>
      <c r="I15" s="48">
        <v>56.831191924000002</v>
      </c>
      <c r="J15" s="48">
        <v>0</v>
      </c>
      <c r="K15" s="52">
        <v>-11.018918341136391</v>
      </c>
      <c r="L15" s="8">
        <v>2.2445815694303906E-6</v>
      </c>
    </row>
    <row r="16" spans="2:12" s="49" customFormat="1" ht="18">
      <c r="B16" t="s">
        <v>3046</v>
      </c>
      <c r="C16" s="44">
        <v>3691</v>
      </c>
      <c r="D16" t="s">
        <v>2758</v>
      </c>
      <c r="E16" t="s">
        <v>104</v>
      </c>
      <c r="F16" s="50">
        <v>42004</v>
      </c>
      <c r="G16" s="48">
        <v>-92633.4</v>
      </c>
      <c r="H16" s="48">
        <v>7.24</v>
      </c>
      <c r="I16" s="48">
        <v>-6.7066581599999999</v>
      </c>
      <c r="J16" s="48">
        <v>0</v>
      </c>
      <c r="K16" s="52">
        <v>1.3003443374156609</v>
      </c>
      <c r="L16" s="8">
        <v>-2.6488343440934825E-7</v>
      </c>
    </row>
    <row r="17" spans="2:12">
      <c r="B17" s="13" t="s">
        <v>2029</v>
      </c>
      <c r="C17" s="14"/>
      <c r="D17" s="13"/>
      <c r="E17" s="13"/>
      <c r="F17" s="13"/>
      <c r="G17" s="15">
        <v>-314746.86</v>
      </c>
      <c r="I17" s="15">
        <v>-49.12506041508</v>
      </c>
      <c r="K17" s="16">
        <f>+K18</f>
        <v>9.5247875487292628</v>
      </c>
      <c r="L17" s="16">
        <v>0</v>
      </c>
    </row>
    <row r="18" spans="2:12" s="49" customFormat="1" ht="18">
      <c r="B18" t="s">
        <v>3047</v>
      </c>
      <c r="C18" s="44">
        <v>2210448</v>
      </c>
      <c r="D18" t="s">
        <v>119</v>
      </c>
      <c r="E18" t="s">
        <v>2265</v>
      </c>
      <c r="F18" s="50">
        <v>42915</v>
      </c>
      <c r="G18" s="48">
        <v>-314746.86</v>
      </c>
      <c r="H18" s="48">
        <v>3.45</v>
      </c>
      <c r="I18" s="48">
        <v>-49.12506041508</v>
      </c>
      <c r="J18" s="48">
        <v>0</v>
      </c>
      <c r="K18" s="52">
        <v>9.5247875487292628</v>
      </c>
      <c r="L18" s="8">
        <v>-1.9402233434114841E-6</v>
      </c>
    </row>
    <row r="19" spans="2:12">
      <c r="B19" s="13" t="s">
        <v>2030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2031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2032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3" t="s">
        <v>2033</v>
      </c>
      <c r="C22" s="12"/>
      <c r="D22" s="3"/>
      <c r="E22" s="3"/>
      <c r="F22" s="3"/>
      <c r="G22" s="9">
        <v>0</v>
      </c>
      <c r="I22" s="9">
        <v>0</v>
      </c>
      <c r="K22" s="10">
        <v>0</v>
      </c>
      <c r="L22" s="10">
        <v>0</v>
      </c>
    </row>
    <row r="23" spans="2:12">
      <c r="B23" s="13" t="s">
        <v>2028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2034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5" spans="2:12">
      <c r="B25" s="13" t="s">
        <v>2031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6" spans="2:12">
      <c r="B26" s="13" t="s">
        <v>2035</v>
      </c>
      <c r="C26" s="14"/>
      <c r="D26" s="13"/>
      <c r="E26" s="13"/>
      <c r="F26" s="13"/>
      <c r="G26" s="15">
        <v>0</v>
      </c>
      <c r="I26" s="15">
        <v>0</v>
      </c>
      <c r="K26" s="16">
        <v>0</v>
      </c>
      <c r="L26" s="16">
        <v>0</v>
      </c>
    </row>
    <row r="27" spans="2:12">
      <c r="B27" s="13" t="s">
        <v>2032</v>
      </c>
      <c r="C27" s="14"/>
      <c r="D27" s="13"/>
      <c r="E27" s="13"/>
      <c r="F27" s="13"/>
      <c r="G27" s="15">
        <v>0</v>
      </c>
      <c r="I27" s="15">
        <v>0</v>
      </c>
      <c r="K27" s="16">
        <v>0</v>
      </c>
      <c r="L27" s="16">
        <v>0</v>
      </c>
    </row>
    <row r="30" spans="2:12">
      <c r="B30" s="6" t="s">
        <v>177</v>
      </c>
      <c r="C30" s="17"/>
      <c r="D30" s="6"/>
      <c r="E30" s="6"/>
      <c r="F30" s="6"/>
    </row>
    <row r="34" spans="2:2">
      <c r="B34" s="5" t="s">
        <v>83</v>
      </c>
    </row>
  </sheetData>
  <dataValidations count="1">
    <dataValidation allowBlank="1" showInputMessage="1" showErrorMessage="1" sqref="M14:XFD16 A14:K16 A18:K18 M18:XFD18"/>
  </dataValidations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0"/>
  <sheetViews>
    <sheetView rightToLeft="1" topLeftCell="A31" zoomScale="75" zoomScaleNormal="75" workbookViewId="0">
      <selection activeCell="G61" activeCellId="1" sqref="G60 G61"/>
    </sheetView>
  </sheetViews>
  <sheetFormatPr defaultColWidth="9.140625" defaultRowHeight="12.75"/>
  <cols>
    <col min="2" max="2" width="49.7109375" customWidth="1"/>
    <col min="3" max="3" width="16.7109375" customWidth="1"/>
    <col min="4" max="4" width="13.7109375" customWidth="1"/>
    <col min="5" max="5" width="8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5.7109375" customWidth="1"/>
    <col min="11" max="11" width="20" customWidth="1"/>
    <col min="12" max="12" width="20.7109375" customWidth="1"/>
  </cols>
  <sheetData>
    <row r="1" spans="2:12" ht="15.75">
      <c r="B1" s="1" t="s">
        <v>2267</v>
      </c>
    </row>
    <row r="2" spans="2:12" ht="15.75">
      <c r="B2" s="1" t="s">
        <v>2244</v>
      </c>
    </row>
    <row r="3" spans="2:12" ht="15.75">
      <c r="B3" s="1" t="s">
        <v>1</v>
      </c>
    </row>
    <row r="4" spans="2:12" ht="15.75">
      <c r="B4" s="1" t="s">
        <v>2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 ht="13.5" thickBot="1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I10" s="10">
        <v>8.0000000000000004E-4</v>
      </c>
      <c r="J10" s="9">
        <v>2019919.056319199</v>
      </c>
      <c r="K10" s="10">
        <v>1.0000319406969924</v>
      </c>
      <c r="L10" s="58">
        <v>7.9748535935132175E-2</v>
      </c>
    </row>
    <row r="11" spans="2:12">
      <c r="B11" s="3" t="s">
        <v>99</v>
      </c>
      <c r="C11" s="12"/>
      <c r="D11" s="3"/>
      <c r="E11" s="3"/>
      <c r="F11" s="3"/>
      <c r="G11" s="3"/>
      <c r="I11" s="10">
        <v>8.0000000000000004E-4</v>
      </c>
      <c r="J11" s="9">
        <v>2014173.296319199</v>
      </c>
      <c r="K11" s="10">
        <v>0.99715545037211994</v>
      </c>
      <c r="L11" s="10">
        <v>7.9550966740285931E-2</v>
      </c>
    </row>
    <row r="12" spans="2:12">
      <c r="B12" s="13" t="s">
        <v>100</v>
      </c>
      <c r="C12" s="14"/>
      <c r="D12" s="13"/>
      <c r="E12" s="13"/>
      <c r="F12" s="13"/>
      <c r="G12" s="13"/>
      <c r="I12" s="52">
        <v>1E-4</v>
      </c>
      <c r="J12" s="15">
        <v>282360.57258000004</v>
      </c>
      <c r="K12" s="56">
        <v>0.13978806313879333</v>
      </c>
      <c r="L12" s="56">
        <v>1.1151997973127714E-2</v>
      </c>
    </row>
    <row r="13" spans="2:12">
      <c r="B13" s="6" t="s">
        <v>2268</v>
      </c>
      <c r="C13" s="17">
        <v>506950732</v>
      </c>
      <c r="D13" s="6">
        <v>20</v>
      </c>
      <c r="E13" s="6" t="s">
        <v>102</v>
      </c>
      <c r="F13" s="6" t="s">
        <v>103</v>
      </c>
      <c r="G13" s="6" t="s">
        <v>104</v>
      </c>
      <c r="I13" s="52">
        <v>1E-4</v>
      </c>
      <c r="J13" s="7">
        <v>60413.35</v>
      </c>
      <c r="K13" s="8">
        <v>2.9908797489186685E-2</v>
      </c>
      <c r="L13" s="59">
        <v>2.3860610233001644E-3</v>
      </c>
    </row>
    <row r="14" spans="2:12">
      <c r="B14" s="6" t="s">
        <v>105</v>
      </c>
      <c r="C14" s="17">
        <v>5000</v>
      </c>
      <c r="D14" s="45">
        <v>20</v>
      </c>
      <c r="E14" s="6" t="s">
        <v>102</v>
      </c>
      <c r="F14" s="6" t="s">
        <v>103</v>
      </c>
      <c r="G14" s="6" t="s">
        <v>104</v>
      </c>
      <c r="J14" s="7">
        <v>4109.59</v>
      </c>
      <c r="K14" s="8">
        <v>2.0345320210447973E-3</v>
      </c>
      <c r="L14" s="59">
        <v>1.6231068995088211E-4</v>
      </c>
    </row>
    <row r="15" spans="2:12">
      <c r="B15" s="6" t="s">
        <v>3382</v>
      </c>
      <c r="C15" s="17">
        <v>1111111111</v>
      </c>
      <c r="D15" s="6" t="s">
        <v>3324</v>
      </c>
      <c r="E15" s="6" t="s">
        <v>102</v>
      </c>
      <c r="F15" s="6" t="s">
        <v>103</v>
      </c>
      <c r="G15" s="6" t="s">
        <v>104</v>
      </c>
      <c r="H15">
        <v>0</v>
      </c>
      <c r="I15" s="52">
        <v>0</v>
      </c>
      <c r="J15" s="7">
        <v>153700.13258</v>
      </c>
      <c r="K15" s="8">
        <v>7.6092223645872398E-2</v>
      </c>
      <c r="L15" s="59">
        <v>6.0704777276083142E-3</v>
      </c>
    </row>
    <row r="16" spans="2:12">
      <c r="B16" s="6" t="s">
        <v>101</v>
      </c>
      <c r="C16" s="17">
        <v>4</v>
      </c>
      <c r="D16" s="6">
        <v>20</v>
      </c>
      <c r="E16" s="6" t="s">
        <v>102</v>
      </c>
      <c r="F16" s="6" t="s">
        <v>103</v>
      </c>
      <c r="G16" s="6" t="s">
        <v>104</v>
      </c>
      <c r="I16" s="52"/>
      <c r="J16" s="7">
        <v>64137.5</v>
      </c>
      <c r="K16" s="8">
        <v>3.1752509982689442E-2</v>
      </c>
      <c r="L16" s="59">
        <v>2.5331485322683529E-3</v>
      </c>
    </row>
    <row r="17" spans="2:12">
      <c r="B17" s="13" t="s">
        <v>106</v>
      </c>
      <c r="C17" s="14"/>
      <c r="D17" s="13"/>
      <c r="E17" s="13"/>
      <c r="F17" s="13"/>
      <c r="G17" s="13"/>
      <c r="I17" s="52"/>
      <c r="J17" s="15">
        <v>196506.4319262919</v>
      </c>
      <c r="K17" s="56">
        <v>9.728431013685078E-2</v>
      </c>
      <c r="L17" s="56">
        <v>7.7611378618651691E-3</v>
      </c>
    </row>
    <row r="18" spans="2:12">
      <c r="B18" s="6" t="s">
        <v>2269</v>
      </c>
      <c r="C18" s="17">
        <v>418183042</v>
      </c>
      <c r="D18" s="6">
        <v>10</v>
      </c>
      <c r="E18" s="6" t="s">
        <v>102</v>
      </c>
      <c r="F18" s="6" t="s">
        <v>103</v>
      </c>
      <c r="G18" s="6" t="s">
        <v>42</v>
      </c>
      <c r="I18" s="52"/>
      <c r="J18" s="7">
        <v>4622.2299999999996</v>
      </c>
      <c r="K18" s="8">
        <v>2.2883243690085611E-3</v>
      </c>
      <c r="L18" s="59">
        <v>1.8255771023670625E-4</v>
      </c>
    </row>
    <row r="19" spans="2:12">
      <c r="B19" s="6" t="s">
        <v>2270</v>
      </c>
      <c r="C19" s="17">
        <v>419259189</v>
      </c>
      <c r="D19" s="6">
        <v>10</v>
      </c>
      <c r="E19" s="6" t="s">
        <v>102</v>
      </c>
      <c r="F19" s="6" t="s">
        <v>103</v>
      </c>
      <c r="G19" s="6" t="s">
        <v>45</v>
      </c>
      <c r="I19" s="52"/>
      <c r="J19" s="7">
        <v>558.12</v>
      </c>
      <c r="K19" s="8">
        <v>2.7630810168058671E-4</v>
      </c>
      <c r="L19" s="59">
        <v>2.204327981024538E-5</v>
      </c>
    </row>
    <row r="20" spans="2:12">
      <c r="B20" s="6" t="s">
        <v>107</v>
      </c>
      <c r="C20" s="17">
        <v>418183133</v>
      </c>
      <c r="D20" s="6">
        <v>10</v>
      </c>
      <c r="E20" s="6" t="s">
        <v>102</v>
      </c>
      <c r="F20" s="6" t="s">
        <v>103</v>
      </c>
      <c r="G20" s="6" t="s">
        <v>46</v>
      </c>
      <c r="I20" s="52"/>
      <c r="J20" s="7">
        <v>814.74</v>
      </c>
      <c r="K20" s="8">
        <v>4.0335279646535016E-4</v>
      </c>
      <c r="L20" s="59">
        <v>3.2178638630759193E-5</v>
      </c>
    </row>
    <row r="21" spans="2:12">
      <c r="B21" s="6" t="s">
        <v>108</v>
      </c>
      <c r="C21" s="17">
        <v>418183158</v>
      </c>
      <c r="D21" s="6">
        <v>10</v>
      </c>
      <c r="E21" s="6" t="s">
        <v>102</v>
      </c>
      <c r="F21" s="6" t="s">
        <v>103</v>
      </c>
      <c r="G21" s="6" t="s">
        <v>43</v>
      </c>
      <c r="I21" s="52"/>
      <c r="J21" s="7">
        <v>153.69</v>
      </c>
      <c r="K21" s="8">
        <v>7.6087207316149523E-5</v>
      </c>
      <c r="L21" s="59">
        <v>6.0700775353626682E-6</v>
      </c>
    </row>
    <row r="22" spans="2:12">
      <c r="B22" s="6" t="s">
        <v>109</v>
      </c>
      <c r="C22" s="17">
        <v>3010</v>
      </c>
      <c r="D22" s="6">
        <v>20</v>
      </c>
      <c r="E22" s="6" t="s">
        <v>102</v>
      </c>
      <c r="F22" s="6" t="s">
        <v>103</v>
      </c>
      <c r="G22" s="6" t="s">
        <v>46</v>
      </c>
      <c r="I22" s="52"/>
      <c r="J22" s="7">
        <v>7514.07</v>
      </c>
      <c r="K22" s="8">
        <v>3.7199856976905432E-3</v>
      </c>
      <c r="L22" s="59">
        <v>2.9677264302259459E-4</v>
      </c>
    </row>
    <row r="23" spans="2:12">
      <c r="B23" s="6" t="s">
        <v>110</v>
      </c>
      <c r="C23" s="17">
        <v>3015</v>
      </c>
      <c r="D23" s="6">
        <v>20</v>
      </c>
      <c r="E23" s="6" t="s">
        <v>102</v>
      </c>
      <c r="F23" s="6" t="s">
        <v>103</v>
      </c>
      <c r="G23" s="6" t="s">
        <v>51</v>
      </c>
      <c r="I23" s="52"/>
      <c r="J23" s="7">
        <v>459.25</v>
      </c>
      <c r="K23" s="8">
        <v>2.2736059574430132E-4</v>
      </c>
      <c r="L23" s="59">
        <v>1.8138350628637552E-5</v>
      </c>
    </row>
    <row r="24" spans="2:12">
      <c r="B24" s="6" t="s">
        <v>111</v>
      </c>
      <c r="C24" s="17">
        <v>14</v>
      </c>
      <c r="D24" s="6">
        <v>20</v>
      </c>
      <c r="E24" s="6" t="s">
        <v>102</v>
      </c>
      <c r="F24" s="6" t="s">
        <v>103</v>
      </c>
      <c r="G24" s="6" t="s">
        <v>42</v>
      </c>
      <c r="I24" s="52"/>
      <c r="J24" s="7">
        <v>56227.32</v>
      </c>
      <c r="K24" s="8">
        <v>2.7836422367567705E-2</v>
      </c>
      <c r="L24" s="59">
        <v>2.2207312902963634E-3</v>
      </c>
    </row>
    <row r="25" spans="2:12">
      <c r="B25" s="6" t="s">
        <v>111</v>
      </c>
      <c r="C25" s="17">
        <v>3001</v>
      </c>
      <c r="D25" s="6">
        <v>20</v>
      </c>
      <c r="E25" s="6" t="s">
        <v>102</v>
      </c>
      <c r="F25" s="6" t="s">
        <v>103</v>
      </c>
      <c r="G25" s="6" t="s">
        <v>42</v>
      </c>
      <c r="I25" s="52"/>
      <c r="J25" s="7">
        <v>30001.439999999999</v>
      </c>
      <c r="K25" s="8">
        <v>1.485279318799545E-2</v>
      </c>
      <c r="L25" s="59">
        <v>1.1849246338247834E-3</v>
      </c>
    </row>
    <row r="26" spans="2:12">
      <c r="B26" s="6" t="s">
        <v>112</v>
      </c>
      <c r="C26" s="17">
        <v>5001</v>
      </c>
      <c r="D26" s="6">
        <v>20</v>
      </c>
      <c r="E26" s="6" t="s">
        <v>102</v>
      </c>
      <c r="F26" s="6" t="s">
        <v>103</v>
      </c>
      <c r="G26" s="6" t="s">
        <v>42</v>
      </c>
      <c r="I26" s="52"/>
      <c r="J26" s="7">
        <v>1970.11</v>
      </c>
      <c r="K26" s="8">
        <v>9.7534106321568953E-4</v>
      </c>
      <c r="L26" s="59">
        <v>7.781066076643468E-5</v>
      </c>
    </row>
    <row r="27" spans="2:12">
      <c r="B27" s="6" t="s">
        <v>113</v>
      </c>
      <c r="C27" s="17">
        <v>3032</v>
      </c>
      <c r="D27" s="6">
        <v>20</v>
      </c>
      <c r="E27" s="6" t="s">
        <v>102</v>
      </c>
      <c r="F27" s="6" t="s">
        <v>103</v>
      </c>
      <c r="G27" s="6" t="s">
        <v>67</v>
      </c>
      <c r="I27" s="52"/>
      <c r="J27" s="7">
        <v>2.99</v>
      </c>
      <c r="K27" s="8">
        <v>1.4802573353847816E-6</v>
      </c>
      <c r="L27" s="59">
        <v>1.180918200971721E-7</v>
      </c>
    </row>
    <row r="28" spans="2:12">
      <c r="B28" s="6" t="s">
        <v>114</v>
      </c>
      <c r="C28" s="17">
        <v>3030</v>
      </c>
      <c r="D28" s="6">
        <v>20</v>
      </c>
      <c r="E28" s="6" t="s">
        <v>102</v>
      </c>
      <c r="F28" s="6" t="s">
        <v>103</v>
      </c>
      <c r="G28" s="6" t="s">
        <v>65</v>
      </c>
      <c r="I28" s="52"/>
      <c r="J28" s="7">
        <v>73.459999999999994</v>
      </c>
      <c r="K28" s="8">
        <v>3.6367793932229447E-5</v>
      </c>
      <c r="L28" s="59">
        <v>2.9013461887418932E-6</v>
      </c>
    </row>
    <row r="29" spans="2:12">
      <c r="B29" s="6" t="s">
        <v>115</v>
      </c>
      <c r="C29" s="17">
        <v>3009</v>
      </c>
      <c r="D29" s="6">
        <v>20</v>
      </c>
      <c r="E29" s="6" t="s">
        <v>102</v>
      </c>
      <c r="F29" s="6" t="s">
        <v>103</v>
      </c>
      <c r="G29" s="6" t="s">
        <v>45</v>
      </c>
      <c r="I29" s="52"/>
      <c r="J29" s="7">
        <v>231.99</v>
      </c>
      <c r="K29" s="8">
        <v>1.1485113686819916E-4</v>
      </c>
      <c r="L29" s="59">
        <v>9.1625823894123591E-6</v>
      </c>
    </row>
    <row r="30" spans="2:12">
      <c r="B30" s="6" t="s">
        <v>116</v>
      </c>
      <c r="C30" s="17">
        <v>5010</v>
      </c>
      <c r="D30" s="6">
        <v>20</v>
      </c>
      <c r="E30" s="6" t="s">
        <v>102</v>
      </c>
      <c r="F30" s="6" t="s">
        <v>103</v>
      </c>
      <c r="G30" s="6" t="s">
        <v>46</v>
      </c>
      <c r="I30" s="52"/>
      <c r="J30" s="7">
        <v>2262.71</v>
      </c>
      <c r="K30" s="8">
        <v>1.1201983529593642E-3</v>
      </c>
      <c r="L30" s="59">
        <v>8.9367070987315147E-5</v>
      </c>
    </row>
    <row r="31" spans="2:12">
      <c r="B31" s="6" t="s">
        <v>117</v>
      </c>
      <c r="C31" s="17">
        <v>3002</v>
      </c>
      <c r="D31" s="6">
        <v>20</v>
      </c>
      <c r="E31" s="6" t="s">
        <v>102</v>
      </c>
      <c r="F31" s="6" t="s">
        <v>103</v>
      </c>
      <c r="G31" s="6" t="s">
        <v>43</v>
      </c>
      <c r="I31" s="52"/>
      <c r="J31" s="7">
        <v>14020.9</v>
      </c>
      <c r="K31" s="8">
        <v>6.9413177504001611E-3</v>
      </c>
      <c r="L31" s="59">
        <v>5.5376374595332448E-4</v>
      </c>
    </row>
    <row r="32" spans="2:12">
      <c r="B32" s="6" t="s">
        <v>118</v>
      </c>
      <c r="C32" s="17">
        <v>3018</v>
      </c>
      <c r="D32" s="6">
        <v>20</v>
      </c>
      <c r="E32" s="6" t="s">
        <v>102</v>
      </c>
      <c r="F32" s="6" t="s">
        <v>103</v>
      </c>
      <c r="G32" s="6" t="s">
        <v>119</v>
      </c>
      <c r="I32" s="52"/>
      <c r="J32" s="7">
        <v>0.43</v>
      </c>
      <c r="K32" s="8">
        <v>2.1287981746336322E-7</v>
      </c>
      <c r="L32" s="59">
        <v>1.6983104562469566E-8</v>
      </c>
    </row>
    <row r="33" spans="2:12">
      <c r="B33" s="6" t="s">
        <v>120</v>
      </c>
      <c r="C33" s="17">
        <v>3011</v>
      </c>
      <c r="D33" s="6">
        <v>20</v>
      </c>
      <c r="E33" s="6" t="s">
        <v>102</v>
      </c>
      <c r="F33" s="6" t="s">
        <v>103</v>
      </c>
      <c r="G33" s="6" t="s">
        <v>47</v>
      </c>
      <c r="I33" s="52"/>
      <c r="J33" s="7">
        <v>1.61</v>
      </c>
      <c r="K33" s="8">
        <v>7.9706164213026704E-7</v>
      </c>
      <c r="L33" s="59">
        <v>6.3587903129246513E-8</v>
      </c>
    </row>
    <row r="34" spans="2:12">
      <c r="B34" s="6" t="s">
        <v>121</v>
      </c>
      <c r="C34" s="17">
        <v>3031</v>
      </c>
      <c r="D34" s="6">
        <v>20</v>
      </c>
      <c r="E34" s="6" t="s">
        <v>102</v>
      </c>
      <c r="F34" s="6" t="s">
        <v>103</v>
      </c>
      <c r="G34" s="6" t="s">
        <v>119</v>
      </c>
      <c r="I34" s="52"/>
      <c r="J34" s="7">
        <v>3.22</v>
      </c>
      <c r="K34" s="8">
        <v>1.5941232842605341E-6</v>
      </c>
      <c r="L34" s="59">
        <v>1.2717580625849303E-7</v>
      </c>
    </row>
    <row r="35" spans="2:12">
      <c r="B35" s="6" t="s">
        <v>2271</v>
      </c>
      <c r="C35" s="17">
        <v>3004</v>
      </c>
      <c r="D35" s="6">
        <v>20</v>
      </c>
      <c r="E35" s="6" t="s">
        <v>102</v>
      </c>
      <c r="F35" s="6" t="s">
        <v>103</v>
      </c>
      <c r="G35" s="6" t="s">
        <v>2265</v>
      </c>
      <c r="I35" s="52"/>
      <c r="J35" s="7">
        <v>5273.85</v>
      </c>
      <c r="K35" s="8">
        <v>2.6109214542538563E-3</v>
      </c>
      <c r="L35" s="59">
        <v>2.0829382789948865E-4</v>
      </c>
    </row>
    <row r="36" spans="2:12">
      <c r="B36" s="6" t="s">
        <v>122</v>
      </c>
      <c r="C36" s="17">
        <v>1010</v>
      </c>
      <c r="D36" s="6">
        <v>20</v>
      </c>
      <c r="E36" s="6" t="s">
        <v>102</v>
      </c>
      <c r="F36" s="6" t="s">
        <v>103</v>
      </c>
      <c r="G36" s="6" t="s">
        <v>46</v>
      </c>
      <c r="I36" s="52"/>
      <c r="J36" s="7">
        <v>27452.22</v>
      </c>
      <c r="K36" s="8">
        <v>1.3590752517590905E-2</v>
      </c>
      <c r="L36" s="59">
        <v>1.0842416807719029E-3</v>
      </c>
    </row>
    <row r="37" spans="2:12">
      <c r="B37" s="6" t="s">
        <v>123</v>
      </c>
      <c r="C37" s="17">
        <v>1015</v>
      </c>
      <c r="D37" s="6">
        <v>20</v>
      </c>
      <c r="E37" s="6" t="s">
        <v>102</v>
      </c>
      <c r="F37" s="6" t="s">
        <v>103</v>
      </c>
      <c r="G37" s="6" t="s">
        <v>51</v>
      </c>
      <c r="I37" s="52"/>
      <c r="J37" s="7">
        <v>0.06</v>
      </c>
      <c r="K37" s="8">
        <v>2.970416057628324E-8</v>
      </c>
      <c r="L37" s="59">
        <v>2.3697355203445902E-9</v>
      </c>
    </row>
    <row r="38" spans="2:12">
      <c r="B38" s="6" t="s">
        <v>124</v>
      </c>
      <c r="C38" s="17">
        <v>1032</v>
      </c>
      <c r="D38" s="6">
        <v>20</v>
      </c>
      <c r="E38" s="6" t="s">
        <v>102</v>
      </c>
      <c r="F38" s="6" t="s">
        <v>103</v>
      </c>
      <c r="G38" s="6" t="s">
        <v>67</v>
      </c>
      <c r="I38" s="52"/>
      <c r="J38" s="7">
        <v>0.85</v>
      </c>
      <c r="K38" s="8">
        <v>4.2080894149734592E-7</v>
      </c>
      <c r="L38" s="59">
        <v>3.35712532048817E-8</v>
      </c>
    </row>
    <row r="39" spans="2:12">
      <c r="B39" s="6" t="s">
        <v>125</v>
      </c>
      <c r="C39" s="17">
        <v>1009</v>
      </c>
      <c r="D39" s="6">
        <v>20</v>
      </c>
      <c r="E39" s="6" t="s">
        <v>102</v>
      </c>
      <c r="F39" s="6" t="s">
        <v>103</v>
      </c>
      <c r="G39" s="6" t="s">
        <v>45</v>
      </c>
      <c r="I39" s="52"/>
      <c r="J39" s="7">
        <v>175.62</v>
      </c>
      <c r="K39" s="8">
        <v>8.6944078006781047E-5</v>
      </c>
      <c r="L39" s="59">
        <v>6.9362158680486164E-6</v>
      </c>
    </row>
    <row r="40" spans="2:12">
      <c r="B40" s="6" t="s">
        <v>126</v>
      </c>
      <c r="C40" s="17">
        <v>1002</v>
      </c>
      <c r="D40" s="6">
        <v>20</v>
      </c>
      <c r="E40" s="6" t="s">
        <v>102</v>
      </c>
      <c r="F40" s="6" t="s">
        <v>103</v>
      </c>
      <c r="G40" s="6" t="s">
        <v>43</v>
      </c>
      <c r="I40" s="52"/>
      <c r="J40" s="7">
        <v>1120.8399999999999</v>
      </c>
      <c r="K40" s="8">
        <v>5.5489352233868846E-4</v>
      </c>
      <c r="L40" s="59">
        <v>4.4268239343717179E-5</v>
      </c>
    </row>
    <row r="41" spans="2:12">
      <c r="B41" s="6" t="s">
        <v>127</v>
      </c>
      <c r="C41" s="17">
        <v>1013</v>
      </c>
      <c r="D41" s="6">
        <v>20</v>
      </c>
      <c r="E41" s="6" t="s">
        <v>102</v>
      </c>
      <c r="F41" s="6" t="s">
        <v>103</v>
      </c>
      <c r="G41" s="6" t="s">
        <v>49</v>
      </c>
      <c r="I41" s="52"/>
      <c r="J41" s="7">
        <v>2166.2399999999998</v>
      </c>
      <c r="K41" s="8">
        <v>1.07243901344613E-3</v>
      </c>
      <c r="L41" s="59">
        <v>8.5556931226521085E-5</v>
      </c>
    </row>
    <row r="42" spans="2:12">
      <c r="B42" s="6" t="s">
        <v>2272</v>
      </c>
      <c r="C42" s="17">
        <v>1004</v>
      </c>
      <c r="D42" s="6">
        <v>20</v>
      </c>
      <c r="E42" s="6" t="s">
        <v>102</v>
      </c>
      <c r="F42" s="6" t="s">
        <v>103</v>
      </c>
      <c r="G42" s="6" t="s">
        <v>2265</v>
      </c>
      <c r="I42" s="52"/>
      <c r="J42" s="7">
        <v>22150.5</v>
      </c>
      <c r="K42" s="8">
        <v>1.0966033480749366E-2</v>
      </c>
      <c r="L42" s="59">
        <v>8.7484711072321423E-4</v>
      </c>
    </row>
    <row r="43" spans="2:12">
      <c r="B43" s="6" t="s">
        <v>128</v>
      </c>
      <c r="C43" s="17">
        <v>419259007</v>
      </c>
      <c r="D43" s="6">
        <v>20</v>
      </c>
      <c r="E43" s="6" t="s">
        <v>102</v>
      </c>
      <c r="F43" s="6" t="s">
        <v>103</v>
      </c>
      <c r="G43" s="6" t="s">
        <v>42</v>
      </c>
      <c r="I43" s="52"/>
      <c r="J43" s="7">
        <v>-3.48</v>
      </c>
      <c r="K43" s="8">
        <v>-1.722841313424428E-6</v>
      </c>
      <c r="L43" s="59">
        <v>-1.3744466017998625E-7</v>
      </c>
    </row>
    <row r="44" spans="2:12">
      <c r="B44" s="6" t="s">
        <v>2273</v>
      </c>
      <c r="C44" s="17">
        <v>3021</v>
      </c>
      <c r="D44" s="6">
        <v>20</v>
      </c>
      <c r="E44" s="6" t="s">
        <v>102</v>
      </c>
      <c r="F44" s="6" t="s">
        <v>103</v>
      </c>
      <c r="G44" s="6" t="s">
        <v>2266</v>
      </c>
      <c r="I44" s="52"/>
      <c r="J44" s="7">
        <v>2042.8</v>
      </c>
      <c r="K44" s="8">
        <v>1.0113276537538566E-3</v>
      </c>
      <c r="L44" s="59">
        <v>8.0681595349332152E-5</v>
      </c>
    </row>
    <row r="45" spans="2:12">
      <c r="B45" s="6" t="s">
        <v>2274</v>
      </c>
      <c r="C45" s="17">
        <v>701006850</v>
      </c>
      <c r="D45" s="6">
        <v>20</v>
      </c>
      <c r="E45" s="6" t="s">
        <v>102</v>
      </c>
      <c r="F45" s="6" t="s">
        <v>103</v>
      </c>
      <c r="G45" s="6" t="s">
        <v>44</v>
      </c>
      <c r="I45" s="52"/>
      <c r="J45" s="7">
        <v>0.77</v>
      </c>
      <c r="K45" s="8">
        <v>3.8120339406230158E-7</v>
      </c>
      <c r="L45" s="59">
        <v>3.0411605844422244E-8</v>
      </c>
    </row>
    <row r="46" spans="2:12">
      <c r="B46" s="6" t="s">
        <v>129</v>
      </c>
      <c r="C46" s="17">
        <v>3007</v>
      </c>
      <c r="D46" s="6">
        <v>20</v>
      </c>
      <c r="E46" s="6" t="s">
        <v>102</v>
      </c>
      <c r="F46" s="6" t="s">
        <v>103</v>
      </c>
      <c r="G46" s="6" t="s">
        <v>44</v>
      </c>
      <c r="I46" s="52"/>
      <c r="J46" s="7">
        <v>-1517.29</v>
      </c>
      <c r="K46" s="8">
        <v>-7.5116376334648E-4</v>
      </c>
      <c r="L46" s="59">
        <v>-5.9926266794394061E-5</v>
      </c>
    </row>
    <row r="47" spans="2:12">
      <c r="B47" s="6" t="s">
        <v>130</v>
      </c>
      <c r="C47" s="17">
        <v>3023</v>
      </c>
      <c r="D47" s="6">
        <v>20</v>
      </c>
      <c r="E47" s="6" t="s">
        <v>102</v>
      </c>
      <c r="F47" s="6" t="s">
        <v>103</v>
      </c>
      <c r="G47" s="6" t="s">
        <v>119</v>
      </c>
      <c r="I47" s="52"/>
      <c r="J47" s="7">
        <v>0.68</v>
      </c>
      <c r="K47" s="8">
        <v>3.3664715319787678E-7</v>
      </c>
      <c r="L47" s="59">
        <v>2.685700256390536E-8</v>
      </c>
    </row>
    <row r="48" spans="2:12">
      <c r="B48" s="6" t="s">
        <v>131</v>
      </c>
      <c r="C48" s="17">
        <v>3024</v>
      </c>
      <c r="D48" s="6">
        <v>20</v>
      </c>
      <c r="E48" s="6" t="s">
        <v>102</v>
      </c>
      <c r="F48" s="6" t="s">
        <v>103</v>
      </c>
      <c r="G48" s="6" t="s">
        <v>59</v>
      </c>
      <c r="I48" s="52"/>
      <c r="J48" s="7">
        <v>0</v>
      </c>
      <c r="K48" s="8">
        <v>0</v>
      </c>
      <c r="L48" s="59">
        <v>0</v>
      </c>
    </row>
    <row r="49" spans="2:12">
      <c r="B49" s="6" t="s">
        <v>3389</v>
      </c>
      <c r="C49" s="17">
        <v>349000000</v>
      </c>
      <c r="D49" s="6">
        <v>10</v>
      </c>
      <c r="E49" s="6" t="s">
        <v>2752</v>
      </c>
      <c r="F49" s="6" t="s">
        <v>2763</v>
      </c>
      <c r="G49" s="6" t="s">
        <v>59</v>
      </c>
      <c r="H49">
        <v>0</v>
      </c>
      <c r="I49" s="52">
        <v>0</v>
      </c>
      <c r="J49" s="7">
        <v>1.0574000000000001E-5</v>
      </c>
      <c r="K49" s="8">
        <v>5.2348632322269837E-12</v>
      </c>
      <c r="L49" s="59">
        <v>4.1762638986872836E-13</v>
      </c>
    </row>
    <row r="50" spans="2:12">
      <c r="B50" s="6" t="s">
        <v>3390</v>
      </c>
      <c r="C50" s="17">
        <v>140000000</v>
      </c>
      <c r="D50" s="6">
        <v>10</v>
      </c>
      <c r="E50" s="6" t="s">
        <v>102</v>
      </c>
      <c r="F50" s="6" t="s">
        <v>103</v>
      </c>
      <c r="G50" s="6" t="s">
        <v>45</v>
      </c>
      <c r="H50">
        <v>0</v>
      </c>
      <c r="I50" s="52">
        <v>0</v>
      </c>
      <c r="J50" s="7">
        <v>35.038989000000001</v>
      </c>
      <c r="K50" s="8">
        <v>1.7346729261443703E-5</v>
      </c>
      <c r="L50" s="59">
        <v>1.383885613837723E-6</v>
      </c>
    </row>
    <row r="51" spans="2:12">
      <c r="B51" s="6" t="s">
        <v>3391</v>
      </c>
      <c r="C51" s="17">
        <v>333333333</v>
      </c>
      <c r="D51" s="6">
        <v>10</v>
      </c>
      <c r="E51" s="6" t="s">
        <v>102</v>
      </c>
      <c r="F51" s="6" t="s">
        <v>103</v>
      </c>
      <c r="G51" s="6" t="s">
        <v>3383</v>
      </c>
      <c r="H51">
        <v>0</v>
      </c>
      <c r="I51" s="52">
        <v>0</v>
      </c>
      <c r="J51" s="7">
        <v>0.24221964700000001</v>
      </c>
      <c r="K51" s="8">
        <v>1.1991552148697738E-7</v>
      </c>
      <c r="L51" s="59">
        <v>9.5666083536871334E-9</v>
      </c>
    </row>
    <row r="52" spans="2:12">
      <c r="B52" s="6" t="s">
        <v>3392</v>
      </c>
      <c r="C52" s="17">
        <v>351000000</v>
      </c>
      <c r="D52" s="6">
        <v>10</v>
      </c>
      <c r="E52" s="6" t="s">
        <v>102</v>
      </c>
      <c r="F52" s="6" t="s">
        <v>103</v>
      </c>
      <c r="G52" s="6" t="s">
        <v>119</v>
      </c>
      <c r="H52">
        <v>0</v>
      </c>
      <c r="I52" s="52">
        <v>0</v>
      </c>
      <c r="J52" s="7">
        <v>7.4564399999999995E-4</v>
      </c>
      <c r="K52" s="8">
        <v>3.6914548514570234E-10</v>
      </c>
      <c r="L52" s="59">
        <v>2.944965120553036E-11</v>
      </c>
    </row>
    <row r="53" spans="2:12">
      <c r="B53" s="6" t="s">
        <v>3393</v>
      </c>
      <c r="C53" s="17">
        <v>387000000</v>
      </c>
      <c r="D53" s="6">
        <v>10</v>
      </c>
      <c r="E53" s="6" t="s">
        <v>2752</v>
      </c>
      <c r="F53" s="6" t="s">
        <v>2763</v>
      </c>
      <c r="G53" s="6" t="s">
        <v>119</v>
      </c>
      <c r="H53">
        <v>0</v>
      </c>
      <c r="I53" s="52">
        <v>0</v>
      </c>
      <c r="J53" s="7">
        <v>0.48946015799999998</v>
      </c>
      <c r="K53" s="8">
        <v>2.4231671881541609E-7</v>
      </c>
      <c r="L53" s="59">
        <v>1.9331518703434591E-8</v>
      </c>
    </row>
    <row r="54" spans="2:12">
      <c r="B54" s="6" t="s">
        <v>3394</v>
      </c>
      <c r="C54" s="17">
        <v>270000000</v>
      </c>
      <c r="D54" s="6">
        <v>10</v>
      </c>
      <c r="E54" s="6" t="s">
        <v>102</v>
      </c>
      <c r="F54" s="6" t="s">
        <v>103</v>
      </c>
      <c r="G54" s="6" t="s">
        <v>46</v>
      </c>
      <c r="H54">
        <v>0</v>
      </c>
      <c r="I54" s="52">
        <v>0</v>
      </c>
      <c r="J54" s="7">
        <v>4860.7246435500001</v>
      </c>
      <c r="K54" s="8">
        <v>2.4063957554851054E-3</v>
      </c>
      <c r="L54" s="59">
        <v>1.9197719737391224E-4</v>
      </c>
    </row>
    <row r="55" spans="2:12">
      <c r="B55" s="6" t="s">
        <v>3395</v>
      </c>
      <c r="C55" s="17">
        <v>183000000</v>
      </c>
      <c r="D55" s="6">
        <v>10</v>
      </c>
      <c r="E55" s="6" t="s">
        <v>102</v>
      </c>
      <c r="F55" s="6" t="s">
        <v>103</v>
      </c>
      <c r="G55" s="6" t="s">
        <v>51</v>
      </c>
      <c r="H55">
        <v>0</v>
      </c>
      <c r="I55" s="52">
        <v>0</v>
      </c>
      <c r="J55" s="7">
        <v>63.120830849999997</v>
      </c>
      <c r="K55" s="8">
        <v>3.124918825461355E-5</v>
      </c>
      <c r="L55" s="59">
        <v>2.4929945823151269E-6</v>
      </c>
    </row>
    <row r="56" spans="2:12">
      <c r="B56" s="6" t="s">
        <v>3396</v>
      </c>
      <c r="C56" s="17">
        <v>190000000</v>
      </c>
      <c r="D56" s="6">
        <v>10</v>
      </c>
      <c r="E56" s="6" t="s">
        <v>102</v>
      </c>
      <c r="F56" s="6" t="s">
        <v>103</v>
      </c>
      <c r="G56" s="6" t="s">
        <v>42</v>
      </c>
      <c r="H56">
        <v>0</v>
      </c>
      <c r="I56" s="52">
        <v>0</v>
      </c>
      <c r="J56" s="7">
        <v>5127.4095121999999</v>
      </c>
      <c r="K56" s="8">
        <v>2.5384232581791822E-3</v>
      </c>
      <c r="L56" s="59">
        <v>2.0251007414021782E-4</v>
      </c>
    </row>
    <row r="57" spans="2:12">
      <c r="B57" s="6" t="s">
        <v>3397</v>
      </c>
      <c r="C57" s="17">
        <v>200040</v>
      </c>
      <c r="D57" s="6">
        <v>10</v>
      </c>
      <c r="E57" s="6" t="s">
        <v>2752</v>
      </c>
      <c r="F57" s="6" t="s">
        <v>2763</v>
      </c>
      <c r="G57" s="6" t="s">
        <v>67</v>
      </c>
      <c r="H57">
        <v>0</v>
      </c>
      <c r="I57" s="52">
        <v>0</v>
      </c>
      <c r="J57" s="7">
        <v>1.7892000000000001E-5</v>
      </c>
      <c r="K57" s="8">
        <v>8.8577806838476626E-12</v>
      </c>
      <c r="L57" s="59">
        <v>7.066551321667569E-13</v>
      </c>
    </row>
    <row r="58" spans="2:12">
      <c r="B58" s="6" t="s">
        <v>3384</v>
      </c>
      <c r="C58" s="17">
        <v>20001</v>
      </c>
      <c r="D58" s="6">
        <v>10</v>
      </c>
      <c r="E58" s="6" t="s">
        <v>102</v>
      </c>
      <c r="F58" s="6" t="s">
        <v>103</v>
      </c>
      <c r="G58" s="6" t="s">
        <v>42</v>
      </c>
      <c r="H58">
        <v>0</v>
      </c>
      <c r="I58" s="52">
        <v>0</v>
      </c>
      <c r="J58" s="7">
        <v>5864.8936272000001</v>
      </c>
      <c r="K58" s="8">
        <v>2.9035290344194844E-3</v>
      </c>
      <c r="L58" s="59">
        <v>2.3163744585697442E-4</v>
      </c>
    </row>
    <row r="59" spans="2:12">
      <c r="B59" s="6" t="s">
        <v>3385</v>
      </c>
      <c r="C59" s="17">
        <v>20003</v>
      </c>
      <c r="D59" s="6">
        <v>10</v>
      </c>
      <c r="E59" s="6" t="s">
        <v>102</v>
      </c>
      <c r="F59" s="6" t="s">
        <v>103</v>
      </c>
      <c r="G59" s="6" t="s">
        <v>46</v>
      </c>
      <c r="H59">
        <v>0</v>
      </c>
      <c r="I59" s="52">
        <v>0</v>
      </c>
      <c r="J59" s="7">
        <v>645.92812664999997</v>
      </c>
      <c r="K59" s="8">
        <v>3.1977921324582363E-4</v>
      </c>
      <c r="L59" s="59">
        <v>2.5511313755202405E-5</v>
      </c>
    </row>
    <row r="60" spans="2:12">
      <c r="B60" s="6" t="s">
        <v>3398</v>
      </c>
      <c r="C60" s="17">
        <v>248000000</v>
      </c>
      <c r="D60" s="6">
        <v>10</v>
      </c>
      <c r="E60" s="6" t="s">
        <v>2752</v>
      </c>
      <c r="F60" s="6" t="s">
        <v>2763</v>
      </c>
      <c r="G60" s="6" t="s">
        <v>43</v>
      </c>
      <c r="H60">
        <v>0</v>
      </c>
      <c r="I60" s="52">
        <v>0</v>
      </c>
      <c r="J60" s="7">
        <v>2048.0304288000002</v>
      </c>
      <c r="K60" s="8">
        <v>1.0139170787031571E-3</v>
      </c>
      <c r="L60" s="59">
        <v>8.0888174231232051E-5</v>
      </c>
    </row>
    <row r="61" spans="2:12">
      <c r="B61" s="6" t="s">
        <v>3386</v>
      </c>
      <c r="C61" s="17">
        <v>80031</v>
      </c>
      <c r="D61" s="6">
        <v>10</v>
      </c>
      <c r="E61" s="6" t="s">
        <v>102</v>
      </c>
      <c r="F61" s="6" t="s">
        <v>103</v>
      </c>
      <c r="G61" s="6" t="s">
        <v>43</v>
      </c>
      <c r="H61">
        <v>0</v>
      </c>
      <c r="I61" s="52">
        <v>0</v>
      </c>
      <c r="J61" s="7">
        <v>4.3055759999999998E-2</v>
      </c>
      <c r="K61" s="8">
        <v>2.1315586812898549E-8</v>
      </c>
      <c r="L61" s="59">
        <v>1.7005127304571967E-9</v>
      </c>
    </row>
    <row r="62" spans="2:12">
      <c r="B62" s="6" t="s">
        <v>3399</v>
      </c>
      <c r="C62" s="17">
        <v>132000000</v>
      </c>
      <c r="D62" s="6">
        <v>10</v>
      </c>
      <c r="E62" s="6" t="s">
        <v>102</v>
      </c>
      <c r="F62" s="6" t="s">
        <v>103</v>
      </c>
      <c r="G62" s="6" t="s">
        <v>119</v>
      </c>
      <c r="H62">
        <v>0</v>
      </c>
      <c r="I62" s="52">
        <v>0</v>
      </c>
      <c r="J62" s="7">
        <v>6.5051038000000005E-2</v>
      </c>
      <c r="K62" s="8">
        <v>3.2204774640098388E-8</v>
      </c>
      <c r="L62" s="59">
        <v>2.5692292563980956E-9</v>
      </c>
    </row>
    <row r="63" spans="2:12">
      <c r="B63" s="6" t="s">
        <v>3387</v>
      </c>
      <c r="C63" s="17">
        <v>70002</v>
      </c>
      <c r="D63" s="6">
        <v>10</v>
      </c>
      <c r="E63" s="6" t="s">
        <v>102</v>
      </c>
      <c r="F63" s="6" t="s">
        <v>103</v>
      </c>
      <c r="G63" s="6" t="s">
        <v>2265</v>
      </c>
      <c r="H63">
        <v>0</v>
      </c>
      <c r="I63" s="52">
        <v>0</v>
      </c>
      <c r="J63" s="7">
        <v>85.977308039999997</v>
      </c>
      <c r="K63" s="8">
        <v>4.2564729398945466E-5</v>
      </c>
      <c r="L63" s="59">
        <v>3.3957246800999424E-6</v>
      </c>
    </row>
    <row r="64" spans="2:12">
      <c r="B64" s="6" t="s">
        <v>3400</v>
      </c>
      <c r="C64" s="17">
        <v>362000000</v>
      </c>
      <c r="D64" s="6">
        <v>10</v>
      </c>
      <c r="E64" s="6" t="s">
        <v>102</v>
      </c>
      <c r="F64" s="6" t="s">
        <v>103</v>
      </c>
      <c r="G64" s="6" t="s">
        <v>2266</v>
      </c>
      <c r="H64">
        <v>0</v>
      </c>
      <c r="I64" s="52">
        <v>0</v>
      </c>
      <c r="J64" s="7">
        <v>221.6900128289</v>
      </c>
      <c r="K64" s="8">
        <v>1.0975192898713228E-4</v>
      </c>
      <c r="L64" s="59">
        <v>8.7557782984382048E-6</v>
      </c>
    </row>
    <row r="65" spans="2:12">
      <c r="B65" s="6" t="s">
        <v>3388</v>
      </c>
      <c r="C65" s="17">
        <v>30005</v>
      </c>
      <c r="D65" s="6">
        <v>10</v>
      </c>
      <c r="E65" s="6" t="s">
        <v>102</v>
      </c>
      <c r="F65" s="6" t="s">
        <v>103</v>
      </c>
      <c r="G65" s="6" t="s">
        <v>2816</v>
      </c>
      <c r="H65">
        <v>0</v>
      </c>
      <c r="I65" s="52">
        <v>0</v>
      </c>
      <c r="J65" s="7">
        <v>3.0601199999999999E-3</v>
      </c>
      <c r="K65" s="8">
        <v>1.5149715977115979E-9</v>
      </c>
      <c r="L65" s="59">
        <v>1.2086125100861479E-10</v>
      </c>
    </row>
    <row r="66" spans="2:12">
      <c r="B66" s="6" t="s">
        <v>3401</v>
      </c>
      <c r="C66" s="17">
        <v>35000000</v>
      </c>
      <c r="D66" s="6">
        <v>10</v>
      </c>
      <c r="E66" s="6" t="s">
        <v>102</v>
      </c>
      <c r="F66" s="6" t="s">
        <v>103</v>
      </c>
      <c r="G66" s="6" t="s">
        <v>2816</v>
      </c>
      <c r="H66">
        <v>0</v>
      </c>
      <c r="I66" s="52">
        <v>0</v>
      </c>
      <c r="J66" s="7">
        <v>-229.16517365999999</v>
      </c>
      <c r="K66" s="8">
        <v>-1.1345265194814124E-4</v>
      </c>
      <c r="L66" s="59">
        <v>-9.0510142008006427E-6</v>
      </c>
    </row>
    <row r="67" spans="2:12">
      <c r="B67" s="13" t="s">
        <v>132</v>
      </c>
      <c r="C67" s="14"/>
      <c r="D67" s="13"/>
      <c r="E67" s="13"/>
      <c r="F67" s="13"/>
      <c r="G67" s="13"/>
      <c r="I67" s="52"/>
      <c r="J67" s="15">
        <v>760278.00467180007</v>
      </c>
      <c r="K67" s="55">
        <v>0.37639033222312263</v>
      </c>
      <c r="L67" s="56">
        <v>3.0027629883457915E-2</v>
      </c>
    </row>
    <row r="68" spans="2:12">
      <c r="B68" s="6" t="s">
        <v>133</v>
      </c>
      <c r="C68" s="17">
        <v>10850</v>
      </c>
      <c r="D68" s="6">
        <v>20</v>
      </c>
      <c r="E68" s="6" t="s">
        <v>102</v>
      </c>
      <c r="F68" s="6" t="s">
        <v>103</v>
      </c>
      <c r="G68" s="6" t="s">
        <v>104</v>
      </c>
      <c r="I68" s="52"/>
      <c r="J68" s="7">
        <v>120025.4</v>
      </c>
      <c r="K68" s="8">
        <v>5.9420895913877107E-2</v>
      </c>
      <c r="L68" s="59">
        <v>4.7404742287261263E-3</v>
      </c>
    </row>
    <row r="69" spans="2:12">
      <c r="B69" s="6" t="s">
        <v>133</v>
      </c>
      <c r="C69" s="17">
        <v>14070</v>
      </c>
      <c r="D69" s="6">
        <v>20</v>
      </c>
      <c r="E69" s="6" t="s">
        <v>102</v>
      </c>
      <c r="F69" s="6" t="s">
        <v>103</v>
      </c>
      <c r="G69" s="6" t="s">
        <v>104</v>
      </c>
      <c r="I69" s="52"/>
      <c r="J69" s="7">
        <v>513.25</v>
      </c>
      <c r="K69" s="8">
        <v>2.5409434026295622E-4</v>
      </c>
      <c r="L69" s="59">
        <v>2.0271112596947685E-5</v>
      </c>
    </row>
    <row r="70" spans="2:12">
      <c r="B70" s="6" t="s">
        <v>133</v>
      </c>
      <c r="C70" s="17">
        <v>15130</v>
      </c>
      <c r="D70" s="6">
        <v>20</v>
      </c>
      <c r="E70" s="6" t="s">
        <v>102</v>
      </c>
      <c r="F70" s="6" t="s">
        <v>103</v>
      </c>
      <c r="G70" s="6" t="s">
        <v>104</v>
      </c>
      <c r="I70" s="52"/>
      <c r="J70" s="7">
        <v>47782.48</v>
      </c>
      <c r="K70" s="8">
        <v>2.3655640977550709E-2</v>
      </c>
      <c r="L70" s="59">
        <v>1.8871973351025832E-3</v>
      </c>
    </row>
    <row r="71" spans="2:12">
      <c r="B71" s="6" t="s">
        <v>133</v>
      </c>
      <c r="C71" s="17">
        <v>14130</v>
      </c>
      <c r="D71" s="6">
        <v>20</v>
      </c>
      <c r="E71" s="6" t="s">
        <v>102</v>
      </c>
      <c r="F71" s="6" t="s">
        <v>103</v>
      </c>
      <c r="G71" s="6" t="s">
        <v>104</v>
      </c>
      <c r="I71" s="52"/>
      <c r="J71" s="7">
        <v>316.85000000000002</v>
      </c>
      <c r="K71" s="8">
        <v>1.5686272130992243E-4</v>
      </c>
      <c r="L71" s="59">
        <v>1.2514178327019725E-5</v>
      </c>
    </row>
    <row r="72" spans="2:12">
      <c r="B72" s="6" t="s">
        <v>133</v>
      </c>
      <c r="C72" s="17">
        <v>14160</v>
      </c>
      <c r="D72" s="6">
        <v>20</v>
      </c>
      <c r="E72" s="6" t="s">
        <v>102</v>
      </c>
      <c r="F72" s="6" t="s">
        <v>103</v>
      </c>
      <c r="G72" s="6" t="s">
        <v>104</v>
      </c>
      <c r="I72" s="52"/>
      <c r="J72" s="7">
        <v>1792.11</v>
      </c>
      <c r="K72" s="8">
        <v>8.872187201727159E-4</v>
      </c>
      <c r="L72" s="59">
        <v>7.07804453894124E-5</v>
      </c>
    </row>
    <row r="73" spans="2:12">
      <c r="B73" s="6" t="s">
        <v>133</v>
      </c>
      <c r="C73" s="17">
        <v>14200</v>
      </c>
      <c r="D73" s="6">
        <v>20</v>
      </c>
      <c r="E73" s="6" t="s">
        <v>102</v>
      </c>
      <c r="F73" s="6" t="s">
        <v>103</v>
      </c>
      <c r="G73" s="6" t="s">
        <v>104</v>
      </c>
      <c r="I73" s="52"/>
      <c r="J73" s="7">
        <v>68.75</v>
      </c>
      <c r="K73" s="8">
        <v>3.4036017326991212E-5</v>
      </c>
      <c r="L73" s="59">
        <v>2.7153219503948434E-6</v>
      </c>
    </row>
    <row r="74" spans="2:12">
      <c r="B74" s="6" t="s">
        <v>133</v>
      </c>
      <c r="C74" s="17">
        <v>15140</v>
      </c>
      <c r="D74" s="6">
        <v>20</v>
      </c>
      <c r="E74" s="6" t="s">
        <v>102</v>
      </c>
      <c r="F74" s="6" t="s">
        <v>103</v>
      </c>
      <c r="G74" s="6" t="s">
        <v>104</v>
      </c>
      <c r="I74" s="52"/>
      <c r="J74" s="7">
        <v>142.1</v>
      </c>
      <c r="K74" s="8">
        <v>7.0349353631497471E-5</v>
      </c>
      <c r="L74" s="59">
        <v>5.6123236240161052E-6</v>
      </c>
    </row>
    <row r="75" spans="2:12">
      <c r="B75" s="6" t="s">
        <v>133</v>
      </c>
      <c r="C75" s="17">
        <v>100118070</v>
      </c>
      <c r="D75" s="6">
        <v>20</v>
      </c>
      <c r="E75" s="6" t="s">
        <v>102</v>
      </c>
      <c r="F75" s="6" t="s">
        <v>103</v>
      </c>
      <c r="G75" s="6" t="s">
        <v>104</v>
      </c>
      <c r="I75" s="52"/>
      <c r="J75" s="7">
        <v>461.25</v>
      </c>
      <c r="K75" s="8">
        <v>2.2835073443017742E-4</v>
      </c>
      <c r="L75" s="59">
        <v>1.8217341812649039E-5</v>
      </c>
    </row>
    <row r="76" spans="2:12">
      <c r="B76" s="6" t="s">
        <v>133</v>
      </c>
      <c r="C76" s="17">
        <v>100118030</v>
      </c>
      <c r="D76" s="6">
        <v>20</v>
      </c>
      <c r="E76" s="6" t="s">
        <v>102</v>
      </c>
      <c r="F76" s="6" t="s">
        <v>103</v>
      </c>
      <c r="G76" s="6" t="s">
        <v>104</v>
      </c>
      <c r="I76" s="52"/>
      <c r="J76" s="7">
        <v>214.75</v>
      </c>
      <c r="K76" s="8">
        <v>1.0631614139594711E-4</v>
      </c>
      <c r="L76" s="59">
        <v>8.4816783832333471E-6</v>
      </c>
    </row>
    <row r="77" spans="2:12">
      <c r="B77" s="6" t="s">
        <v>133</v>
      </c>
      <c r="C77" s="17">
        <v>100118010</v>
      </c>
      <c r="D77" s="6">
        <v>20</v>
      </c>
      <c r="E77" s="6" t="s">
        <v>102</v>
      </c>
      <c r="F77" s="6" t="s">
        <v>103</v>
      </c>
      <c r="G77" s="6" t="s">
        <v>104</v>
      </c>
      <c r="I77" s="52"/>
      <c r="J77" s="7">
        <v>61.8</v>
      </c>
      <c r="K77" s="8">
        <v>3.0595285393571739E-5</v>
      </c>
      <c r="L77" s="59">
        <v>2.440827585954928E-6</v>
      </c>
    </row>
    <row r="78" spans="2:12">
      <c r="B78" s="6" t="s">
        <v>133</v>
      </c>
      <c r="C78" s="17">
        <v>15180</v>
      </c>
      <c r="D78" s="6">
        <v>20</v>
      </c>
      <c r="E78" s="6" t="s">
        <v>102</v>
      </c>
      <c r="F78" s="6" t="s">
        <v>103</v>
      </c>
      <c r="G78" s="6" t="s">
        <v>104</v>
      </c>
      <c r="I78" s="52"/>
      <c r="J78" s="7">
        <v>122.95</v>
      </c>
      <c r="K78" s="8">
        <v>6.086877571423374E-5</v>
      </c>
      <c r="L78" s="59">
        <v>4.8559830371061239E-6</v>
      </c>
    </row>
    <row r="79" spans="2:12">
      <c r="B79" s="6" t="s">
        <v>133</v>
      </c>
      <c r="C79" s="17">
        <v>15160</v>
      </c>
      <c r="D79" s="6">
        <v>20</v>
      </c>
      <c r="E79" s="6" t="s">
        <v>102</v>
      </c>
      <c r="F79" s="6" t="s">
        <v>103</v>
      </c>
      <c r="G79" s="6" t="s">
        <v>104</v>
      </c>
      <c r="I79" s="52"/>
      <c r="J79" s="7">
        <v>210</v>
      </c>
      <c r="K79" s="8">
        <v>1.0396456201699135E-4</v>
      </c>
      <c r="L79" s="59">
        <v>8.2940743212060673E-6</v>
      </c>
    </row>
    <row r="80" spans="2:12">
      <c r="B80" s="6" t="s">
        <v>133</v>
      </c>
      <c r="C80" s="17">
        <v>100118040</v>
      </c>
      <c r="D80" s="6">
        <v>20</v>
      </c>
      <c r="E80" s="6" t="s">
        <v>102</v>
      </c>
      <c r="F80" s="6" t="s">
        <v>103</v>
      </c>
      <c r="G80" s="6" t="s">
        <v>104</v>
      </c>
      <c r="I80" s="52"/>
      <c r="J80" s="7">
        <v>42.1</v>
      </c>
      <c r="K80" s="8">
        <v>2.0842419337692074E-5</v>
      </c>
      <c r="L80" s="59">
        <v>1.6627644234417878E-6</v>
      </c>
    </row>
    <row r="81" spans="2:12">
      <c r="B81" s="6" t="s">
        <v>133</v>
      </c>
      <c r="C81" s="17">
        <v>12270</v>
      </c>
      <c r="D81" s="6">
        <v>20</v>
      </c>
      <c r="E81" s="6" t="s">
        <v>102</v>
      </c>
      <c r="F81" s="6" t="s">
        <v>103</v>
      </c>
      <c r="G81" s="6" t="s">
        <v>104</v>
      </c>
      <c r="I81" s="52"/>
      <c r="J81" s="7">
        <v>629.15</v>
      </c>
      <c r="K81" s="8">
        <v>3.1147287710947666E-4</v>
      </c>
      <c r="L81" s="59">
        <v>2.4848651710413317E-5</v>
      </c>
    </row>
    <row r="82" spans="2:12">
      <c r="B82" s="6" t="s">
        <v>133</v>
      </c>
      <c r="C82" s="17">
        <v>12290</v>
      </c>
      <c r="D82" s="6">
        <v>20</v>
      </c>
      <c r="E82" s="6" t="s">
        <v>102</v>
      </c>
      <c r="F82" s="6" t="s">
        <v>103</v>
      </c>
      <c r="G82" s="6" t="s">
        <v>104</v>
      </c>
      <c r="I82" s="52"/>
      <c r="J82" s="7">
        <v>78.2</v>
      </c>
      <c r="K82" s="8">
        <v>3.8714422617755823E-5</v>
      </c>
      <c r="L82" s="59">
        <v>3.0885552948491164E-6</v>
      </c>
    </row>
    <row r="83" spans="2:12">
      <c r="B83" s="6" t="s">
        <v>133</v>
      </c>
      <c r="C83" s="17">
        <v>11690</v>
      </c>
      <c r="D83" s="6">
        <v>20</v>
      </c>
      <c r="E83" s="6" t="s">
        <v>102</v>
      </c>
      <c r="F83" s="6" t="s">
        <v>103</v>
      </c>
      <c r="G83" s="6" t="s">
        <v>104</v>
      </c>
      <c r="I83" s="52"/>
      <c r="J83" s="7">
        <v>267.55</v>
      </c>
      <c r="K83" s="8">
        <v>1.3245580270307636E-4</v>
      </c>
      <c r="L83" s="59">
        <v>1.0567045641136587E-5</v>
      </c>
    </row>
    <row r="84" spans="2:12">
      <c r="B84" s="6" t="s">
        <v>133</v>
      </c>
      <c r="C84" s="17">
        <v>11880</v>
      </c>
      <c r="D84" s="6">
        <v>20</v>
      </c>
      <c r="E84" s="6" t="s">
        <v>102</v>
      </c>
      <c r="F84" s="6" t="s">
        <v>103</v>
      </c>
      <c r="G84" s="6" t="s">
        <v>104</v>
      </c>
      <c r="I84" s="52"/>
      <c r="J84" s="7">
        <v>2445.81</v>
      </c>
      <c r="K84" s="8">
        <v>1.210845549651322E-3</v>
      </c>
      <c r="L84" s="59">
        <v>9.6598713883566708E-5</v>
      </c>
    </row>
    <row r="85" spans="2:12">
      <c r="B85" s="6" t="s">
        <v>133</v>
      </c>
      <c r="C85" s="17">
        <v>12110</v>
      </c>
      <c r="D85" s="6">
        <v>20</v>
      </c>
      <c r="E85" s="6" t="s">
        <v>102</v>
      </c>
      <c r="F85" s="6" t="s">
        <v>103</v>
      </c>
      <c r="G85" s="6" t="s">
        <v>104</v>
      </c>
      <c r="I85" s="52"/>
      <c r="J85" s="7">
        <v>778.91</v>
      </c>
      <c r="K85" s="8">
        <v>3.8561446190787962E-4</v>
      </c>
      <c r="L85" s="59">
        <v>3.0763511569193416E-5</v>
      </c>
    </row>
    <row r="86" spans="2:12">
      <c r="B86" s="6" t="s">
        <v>133</v>
      </c>
      <c r="C86" s="17">
        <v>13980</v>
      </c>
      <c r="D86" s="6">
        <v>20</v>
      </c>
      <c r="E86" s="6" t="s">
        <v>102</v>
      </c>
      <c r="F86" s="6" t="s">
        <v>103</v>
      </c>
      <c r="G86" s="6" t="s">
        <v>104</v>
      </c>
      <c r="I86" s="52"/>
      <c r="J86" s="7">
        <v>372.45</v>
      </c>
      <c r="K86" s="8">
        <v>1.8438857677727821E-4</v>
      </c>
      <c r="L86" s="59">
        <v>1.4710133242539045E-5</v>
      </c>
    </row>
    <row r="87" spans="2:12">
      <c r="B87" s="6" t="s">
        <v>133</v>
      </c>
      <c r="C87" s="17">
        <v>10010</v>
      </c>
      <c r="D87" s="6">
        <v>20</v>
      </c>
      <c r="E87" s="6" t="s">
        <v>102</v>
      </c>
      <c r="F87" s="6" t="s">
        <v>103</v>
      </c>
      <c r="G87" s="6" t="s">
        <v>104</v>
      </c>
      <c r="I87" s="52"/>
      <c r="J87" s="7">
        <v>631.75</v>
      </c>
      <c r="K87" s="8">
        <v>3.1276005740111563E-4</v>
      </c>
      <c r="L87" s="59">
        <v>2.4951340249628252E-5</v>
      </c>
    </row>
    <row r="88" spans="2:12">
      <c r="B88" s="6" t="s">
        <v>133</v>
      </c>
      <c r="C88" s="17">
        <v>10020</v>
      </c>
      <c r="D88" s="6">
        <v>20</v>
      </c>
      <c r="E88" s="6" t="s">
        <v>102</v>
      </c>
      <c r="F88" s="6" t="s">
        <v>103</v>
      </c>
      <c r="G88" s="6" t="s">
        <v>104</v>
      </c>
      <c r="I88" s="52"/>
      <c r="J88" s="7">
        <v>82</v>
      </c>
      <c r="K88" s="8">
        <v>4.0595686120920428E-5</v>
      </c>
      <c r="L88" s="59">
        <v>3.2386385444709404E-6</v>
      </c>
    </row>
    <row r="89" spans="2:12">
      <c r="B89" s="6" t="s">
        <v>134</v>
      </c>
      <c r="C89" s="17">
        <v>1</v>
      </c>
      <c r="D89" s="6"/>
      <c r="E89" s="6"/>
      <c r="F89" s="6" t="s">
        <v>724</v>
      </c>
      <c r="G89" s="6" t="s">
        <v>119</v>
      </c>
      <c r="I89" s="52"/>
      <c r="J89" s="7">
        <v>410544.61</v>
      </c>
      <c r="K89" s="8">
        <v>0.20324805031945964</v>
      </c>
      <c r="L89" s="59">
        <v>1.621470241671695E-2</v>
      </c>
    </row>
    <row r="90" spans="2:12">
      <c r="B90" s="6" t="s">
        <v>135</v>
      </c>
      <c r="C90" s="17">
        <v>11340</v>
      </c>
      <c r="D90" s="6">
        <v>20</v>
      </c>
      <c r="E90" s="6" t="s">
        <v>102</v>
      </c>
      <c r="F90" s="6" t="s">
        <v>103</v>
      </c>
      <c r="G90" s="6" t="s">
        <v>104</v>
      </c>
      <c r="I90" s="52"/>
      <c r="J90" s="7">
        <v>586.85</v>
      </c>
      <c r="K90" s="8">
        <v>2.9053144390319704E-4</v>
      </c>
      <c r="L90" s="59">
        <v>2.3177988168570383E-5</v>
      </c>
    </row>
    <row r="91" spans="2:12">
      <c r="B91" s="6" t="s">
        <v>136</v>
      </c>
      <c r="C91" s="17">
        <v>11400</v>
      </c>
      <c r="D91" s="6">
        <v>20</v>
      </c>
      <c r="E91" s="6" t="s">
        <v>102</v>
      </c>
      <c r="F91" s="6" t="s">
        <v>103</v>
      </c>
      <c r="G91" s="6" t="s">
        <v>104</v>
      </c>
      <c r="I91" s="52"/>
      <c r="J91" s="7">
        <v>195.8</v>
      </c>
      <c r="K91" s="8">
        <v>9.6934577347270988E-5</v>
      </c>
      <c r="L91" s="59">
        <v>7.7332369147245145E-6</v>
      </c>
    </row>
    <row r="92" spans="2:12">
      <c r="B92" s="6" t="s">
        <v>137</v>
      </c>
      <c r="C92" s="17">
        <v>11430</v>
      </c>
      <c r="D92" s="6">
        <v>20</v>
      </c>
      <c r="E92" s="6" t="s">
        <v>102</v>
      </c>
      <c r="F92" s="6" t="s">
        <v>103</v>
      </c>
      <c r="G92" s="6" t="s">
        <v>104</v>
      </c>
      <c r="I92" s="52"/>
      <c r="J92" s="7">
        <v>969.31</v>
      </c>
      <c r="K92" s="8">
        <v>4.7987566480328512E-4</v>
      </c>
      <c r="L92" s="59">
        <v>3.8283472287086913E-5</v>
      </c>
    </row>
    <row r="93" spans="2:12">
      <c r="B93" s="6" t="s">
        <v>138</v>
      </c>
      <c r="C93" s="17">
        <v>11460</v>
      </c>
      <c r="D93" s="6">
        <v>20</v>
      </c>
      <c r="E93" s="6" t="s">
        <v>102</v>
      </c>
      <c r="F93" s="6" t="s">
        <v>103</v>
      </c>
      <c r="G93" s="6" t="s">
        <v>104</v>
      </c>
      <c r="I93" s="52"/>
      <c r="J93" s="7">
        <v>1264</v>
      </c>
      <c r="K93" s="8">
        <v>6.2576764947370024E-4</v>
      </c>
      <c r="L93" s="59">
        <v>4.9922428295259373E-5</v>
      </c>
    </row>
    <row r="94" spans="2:12">
      <c r="B94" s="6" t="s">
        <v>139</v>
      </c>
      <c r="C94" s="17">
        <v>100114840</v>
      </c>
      <c r="D94" s="6">
        <v>20</v>
      </c>
      <c r="E94" s="6" t="s">
        <v>102</v>
      </c>
      <c r="F94" s="6" t="s">
        <v>103</v>
      </c>
      <c r="G94" s="6" t="s">
        <v>104</v>
      </c>
      <c r="I94" s="52"/>
      <c r="J94" s="7">
        <v>1870.85</v>
      </c>
      <c r="K94" s="8">
        <v>9.2620048023565828E-4</v>
      </c>
      <c r="L94" s="59">
        <v>7.3890328303944617E-5</v>
      </c>
    </row>
    <row r="95" spans="2:12">
      <c r="B95" s="6" t="s">
        <v>140</v>
      </c>
      <c r="C95" s="17">
        <v>100114910</v>
      </c>
      <c r="D95" s="6">
        <v>20</v>
      </c>
      <c r="E95" s="6" t="s">
        <v>102</v>
      </c>
      <c r="F95" s="6" t="s">
        <v>103</v>
      </c>
      <c r="G95" s="6" t="s">
        <v>104</v>
      </c>
      <c r="I95" s="52"/>
      <c r="J95" s="7">
        <v>109.85</v>
      </c>
      <c r="K95" s="8">
        <v>5.4383367321745229E-5</v>
      </c>
      <c r="L95" s="59">
        <v>4.3385907818308874E-6</v>
      </c>
    </row>
    <row r="96" spans="2:12">
      <c r="B96" s="6" t="s">
        <v>141</v>
      </c>
      <c r="C96" s="17">
        <v>100114930</v>
      </c>
      <c r="D96" s="6">
        <v>20</v>
      </c>
      <c r="E96" s="6" t="s">
        <v>102</v>
      </c>
      <c r="F96" s="6" t="s">
        <v>103</v>
      </c>
      <c r="G96" s="6" t="s">
        <v>104</v>
      </c>
      <c r="I96" s="52"/>
      <c r="J96" s="7">
        <v>2174.56</v>
      </c>
      <c r="K96" s="8">
        <v>1.0765579903793748E-3</v>
      </c>
      <c r="L96" s="59">
        <v>8.5885534552008881E-5</v>
      </c>
    </row>
    <row r="97" spans="2:12">
      <c r="B97" s="6" t="s">
        <v>142</v>
      </c>
      <c r="C97" s="17">
        <v>100118020</v>
      </c>
      <c r="D97" s="6">
        <v>20</v>
      </c>
      <c r="E97" s="6" t="s">
        <v>102</v>
      </c>
      <c r="F97" s="6" t="s">
        <v>103</v>
      </c>
      <c r="G97" s="6" t="s">
        <v>104</v>
      </c>
      <c r="I97" s="52"/>
      <c r="J97" s="7">
        <v>5108.45</v>
      </c>
      <c r="K97" s="8">
        <v>2.5290369849319018E-3</v>
      </c>
      <c r="L97" s="59">
        <v>2.0176125698173871E-4</v>
      </c>
    </row>
    <row r="98" spans="2:12">
      <c r="B98" s="6" t="s">
        <v>143</v>
      </c>
      <c r="C98" s="17">
        <v>100118060</v>
      </c>
      <c r="D98" s="6">
        <v>20</v>
      </c>
      <c r="E98" s="6" t="s">
        <v>102</v>
      </c>
      <c r="F98" s="6" t="s">
        <v>103</v>
      </c>
      <c r="G98" s="6" t="s">
        <v>104</v>
      </c>
      <c r="I98" s="52"/>
      <c r="J98" s="7">
        <v>4134.1000000000004</v>
      </c>
      <c r="K98" s="8">
        <v>2.0466661706402094E-3</v>
      </c>
      <c r="L98" s="59">
        <v>1.6327872691094286E-4</v>
      </c>
    </row>
    <row r="99" spans="2:12">
      <c r="B99" s="6" t="s">
        <v>144</v>
      </c>
      <c r="C99" s="17">
        <v>16450</v>
      </c>
      <c r="D99" s="6">
        <v>20</v>
      </c>
      <c r="E99" s="6" t="s">
        <v>102</v>
      </c>
      <c r="F99" s="6" t="s">
        <v>103</v>
      </c>
      <c r="G99" s="6" t="s">
        <v>104</v>
      </c>
      <c r="I99" s="52"/>
      <c r="J99" s="7">
        <v>2723.5</v>
      </c>
      <c r="K99" s="8">
        <v>1.3483213554917901E-3</v>
      </c>
      <c r="L99" s="59">
        <v>1.0756624482764154E-4</v>
      </c>
    </row>
    <row r="100" spans="2:12">
      <c r="B100" s="6" t="s">
        <v>145</v>
      </c>
      <c r="C100" s="17">
        <v>17440</v>
      </c>
      <c r="D100" s="6">
        <v>20</v>
      </c>
      <c r="E100" s="6" t="s">
        <v>102</v>
      </c>
      <c r="F100" s="6" t="s">
        <v>103</v>
      </c>
      <c r="G100" s="6" t="s">
        <v>104</v>
      </c>
      <c r="I100" s="52"/>
      <c r="J100" s="7">
        <v>2122.0500000000002</v>
      </c>
      <c r="K100" s="8">
        <v>1.0505618991816976E-3</v>
      </c>
      <c r="L100" s="59">
        <v>8.3811621015787312E-5</v>
      </c>
    </row>
    <row r="101" spans="2:12">
      <c r="B101" s="6" t="s">
        <v>146</v>
      </c>
      <c r="C101" s="17">
        <v>17480</v>
      </c>
      <c r="D101" s="6">
        <v>20</v>
      </c>
      <c r="E101" s="6" t="s">
        <v>102</v>
      </c>
      <c r="F101" s="6" t="s">
        <v>103</v>
      </c>
      <c r="G101" s="6" t="s">
        <v>104</v>
      </c>
      <c r="I101" s="52"/>
      <c r="J101" s="7">
        <v>25.25</v>
      </c>
      <c r="K101" s="8">
        <v>1.2500500909185863E-5</v>
      </c>
      <c r="L101" s="59">
        <v>9.9726369814501521E-7</v>
      </c>
    </row>
    <row r="102" spans="2:12">
      <c r="B102" s="6" t="s">
        <v>147</v>
      </c>
      <c r="C102" s="17">
        <v>10760</v>
      </c>
      <c r="D102" s="6">
        <v>20</v>
      </c>
      <c r="E102" s="6" t="s">
        <v>102</v>
      </c>
      <c r="F102" s="6" t="s">
        <v>103</v>
      </c>
      <c r="G102" s="6" t="s">
        <v>104</v>
      </c>
      <c r="I102" s="52"/>
      <c r="J102" s="7">
        <v>1034.7</v>
      </c>
      <c r="K102" s="8">
        <v>5.1224824913800448E-4</v>
      </c>
      <c r="L102" s="59">
        <v>4.0866089048342462E-5</v>
      </c>
    </row>
    <row r="103" spans="2:12">
      <c r="B103" s="6" t="s">
        <v>148</v>
      </c>
      <c r="C103" s="17">
        <v>10790</v>
      </c>
      <c r="D103" s="6">
        <v>20</v>
      </c>
      <c r="E103" s="6" t="s">
        <v>102</v>
      </c>
      <c r="F103" s="6" t="s">
        <v>103</v>
      </c>
      <c r="G103" s="6" t="s">
        <v>104</v>
      </c>
      <c r="I103" s="52"/>
      <c r="J103" s="7">
        <v>73827.64</v>
      </c>
      <c r="K103" s="8">
        <v>3.6549801225467193E-2</v>
      </c>
      <c r="L103" s="59">
        <v>2.9158663481868852E-3</v>
      </c>
    </row>
    <row r="104" spans="2:12">
      <c r="B104" s="6" t="s">
        <v>149</v>
      </c>
      <c r="C104" s="17">
        <v>10820</v>
      </c>
      <c r="D104" s="6">
        <v>20</v>
      </c>
      <c r="E104" s="6" t="s">
        <v>102</v>
      </c>
      <c r="F104" s="6" t="s">
        <v>103</v>
      </c>
      <c r="G104" s="6" t="s">
        <v>104</v>
      </c>
      <c r="I104" s="52"/>
      <c r="J104" s="7">
        <v>3331.31</v>
      </c>
      <c r="K104" s="8">
        <v>1.6492294528229687E-3</v>
      </c>
      <c r="L104" s="59">
        <v>1.3157206060465228E-4</v>
      </c>
    </row>
    <row r="105" spans="2:12">
      <c r="B105" s="6" t="s">
        <v>150</v>
      </c>
      <c r="C105" s="17">
        <v>10910</v>
      </c>
      <c r="D105" s="6">
        <v>20</v>
      </c>
      <c r="E105" s="6" t="s">
        <v>102</v>
      </c>
      <c r="F105" s="6" t="s">
        <v>103</v>
      </c>
      <c r="G105" s="6" t="s">
        <v>104</v>
      </c>
      <c r="I105" s="52"/>
      <c r="J105" s="7">
        <v>3848.15</v>
      </c>
      <c r="K105" s="8">
        <v>1.9051010920270726E-3</v>
      </c>
      <c r="L105" s="59">
        <v>1.5198496237690061E-4</v>
      </c>
    </row>
    <row r="106" spans="2:12">
      <c r="B106" s="6" t="s">
        <v>151</v>
      </c>
      <c r="C106" s="17">
        <v>100109760</v>
      </c>
      <c r="D106" s="6">
        <v>20</v>
      </c>
      <c r="E106" s="6" t="s">
        <v>102</v>
      </c>
      <c r="F106" s="6" t="s">
        <v>103</v>
      </c>
      <c r="G106" s="6" t="s">
        <v>104</v>
      </c>
      <c r="I106" s="52"/>
      <c r="J106" s="7">
        <v>45.65</v>
      </c>
      <c r="K106" s="8">
        <v>2.2599915505122167E-5</v>
      </c>
      <c r="L106" s="59">
        <v>1.8029737750621758E-6</v>
      </c>
    </row>
    <row r="107" spans="2:12">
      <c r="B107" s="6" t="s">
        <v>152</v>
      </c>
      <c r="C107" s="17">
        <v>17490</v>
      </c>
      <c r="D107" s="6">
        <v>20</v>
      </c>
      <c r="E107" s="6" t="s">
        <v>102</v>
      </c>
      <c r="F107" s="6" t="s">
        <v>103</v>
      </c>
      <c r="G107" s="6" t="s">
        <v>104</v>
      </c>
      <c r="I107" s="52"/>
      <c r="J107" s="7">
        <v>904.26</v>
      </c>
      <c r="K107" s="8">
        <v>4.4767140404516475E-4</v>
      </c>
      <c r="L107" s="59">
        <v>3.5714284027113322E-5</v>
      </c>
    </row>
    <row r="108" spans="2:12">
      <c r="B108" s="6" t="s">
        <v>152</v>
      </c>
      <c r="C108" s="17">
        <v>17500</v>
      </c>
      <c r="D108" s="6">
        <v>20</v>
      </c>
      <c r="E108" s="6" t="s">
        <v>102</v>
      </c>
      <c r="F108" s="6" t="s">
        <v>103</v>
      </c>
      <c r="G108" s="6" t="s">
        <v>104</v>
      </c>
      <c r="I108" s="52"/>
      <c r="J108" s="7">
        <v>2383.87</v>
      </c>
      <c r="K108" s="8">
        <v>1.1801809545497388E-3</v>
      </c>
      <c r="L108" s="59">
        <v>9.4152356914730981E-5</v>
      </c>
    </row>
    <row r="109" spans="2:12">
      <c r="B109" s="6" t="s">
        <v>152</v>
      </c>
      <c r="C109" s="17">
        <v>17510</v>
      </c>
      <c r="D109" s="6">
        <v>20</v>
      </c>
      <c r="E109" s="6" t="s">
        <v>102</v>
      </c>
      <c r="F109" s="6" t="s">
        <v>103</v>
      </c>
      <c r="G109" s="6" t="s">
        <v>104</v>
      </c>
      <c r="I109" s="52"/>
      <c r="J109" s="7">
        <v>439.21</v>
      </c>
      <c r="K109" s="8">
        <v>2.1743940611182271E-4</v>
      </c>
      <c r="L109" s="59">
        <v>1.734685896484246E-5</v>
      </c>
    </row>
    <row r="110" spans="2:12">
      <c r="B110" s="6" t="s">
        <v>3413</v>
      </c>
      <c r="C110" s="17">
        <v>20000001</v>
      </c>
      <c r="D110" s="6">
        <v>10</v>
      </c>
      <c r="E110" s="6" t="s">
        <v>2752</v>
      </c>
      <c r="F110" s="6" t="s">
        <v>2763</v>
      </c>
      <c r="G110" s="6" t="s">
        <v>2265</v>
      </c>
      <c r="H110">
        <v>5.85</v>
      </c>
      <c r="I110" s="52">
        <v>0</v>
      </c>
      <c r="J110" s="7">
        <v>741.06110364000006</v>
      </c>
      <c r="K110" s="8">
        <v>3.66876633656004E-4</v>
      </c>
      <c r="L110" s="59">
        <v>2.9268647000691201E-5</v>
      </c>
    </row>
    <row r="111" spans="2:12">
      <c r="B111" s="6" t="s">
        <v>3402</v>
      </c>
      <c r="C111" s="17">
        <v>17155484</v>
      </c>
      <c r="D111" s="6">
        <v>10</v>
      </c>
      <c r="E111" s="6" t="s">
        <v>102</v>
      </c>
      <c r="F111" s="6" t="s">
        <v>103</v>
      </c>
      <c r="G111" s="6" t="s">
        <v>2816</v>
      </c>
      <c r="H111">
        <v>0</v>
      </c>
      <c r="I111" s="52">
        <v>0</v>
      </c>
      <c r="J111" s="7">
        <v>0.11675815</v>
      </c>
      <c r="K111" s="8">
        <v>5.7803380603162752E-8</v>
      </c>
      <c r="L111" s="59">
        <v>4.6114322557453628E-9</v>
      </c>
    </row>
    <row r="112" spans="2:12">
      <c r="B112" s="6" t="s">
        <v>3403</v>
      </c>
      <c r="C112" s="17">
        <v>222222221</v>
      </c>
      <c r="D112" s="6">
        <v>10</v>
      </c>
      <c r="E112" s="6" t="s">
        <v>102</v>
      </c>
      <c r="F112" s="6" t="s">
        <v>103</v>
      </c>
      <c r="G112" s="6" t="s">
        <v>104</v>
      </c>
      <c r="H112">
        <v>0</v>
      </c>
      <c r="I112" s="52">
        <v>0</v>
      </c>
      <c r="J112" s="7">
        <v>18209.386340000001</v>
      </c>
      <c r="K112" s="8">
        <v>9.0149089306489766E-3</v>
      </c>
      <c r="L112" s="59">
        <v>7.1919049355959302E-4</v>
      </c>
    </row>
    <row r="113" spans="2:12">
      <c r="B113" s="6" t="s">
        <v>3404</v>
      </c>
      <c r="C113" s="17">
        <v>222222220</v>
      </c>
      <c r="D113" s="6">
        <v>10</v>
      </c>
      <c r="E113" s="6" t="s">
        <v>102</v>
      </c>
      <c r="F113" s="6" t="s">
        <v>103</v>
      </c>
      <c r="G113" s="6" t="s">
        <v>104</v>
      </c>
      <c r="H113">
        <v>0</v>
      </c>
      <c r="I113" s="52">
        <v>0</v>
      </c>
      <c r="J113" s="7">
        <v>46350.370690000003</v>
      </c>
      <c r="K113" s="8">
        <v>2.2946647562433538E-2</v>
      </c>
      <c r="L113" s="59">
        <v>1.8306353300871969E-3</v>
      </c>
    </row>
    <row r="114" spans="2:12">
      <c r="B114" s="6" t="s">
        <v>3405</v>
      </c>
      <c r="C114" s="17">
        <v>343780</v>
      </c>
      <c r="D114" s="6">
        <v>10</v>
      </c>
      <c r="E114" s="6" t="s">
        <v>102</v>
      </c>
      <c r="F114" s="6" t="s">
        <v>103</v>
      </c>
      <c r="G114" s="6" t="s">
        <v>42</v>
      </c>
      <c r="H114">
        <v>0</v>
      </c>
      <c r="I114" s="52">
        <v>0</v>
      </c>
      <c r="J114" s="7">
        <v>285.6012882</v>
      </c>
      <c r="K114" s="8">
        <v>1.4139244209143581E-4</v>
      </c>
      <c r="L114" s="59">
        <v>1.1279991955061872E-5</v>
      </c>
    </row>
    <row r="115" spans="2:12">
      <c r="B115" s="6" t="s">
        <v>3406</v>
      </c>
      <c r="C115" s="17">
        <v>900000009</v>
      </c>
      <c r="D115" s="6">
        <v>10</v>
      </c>
      <c r="E115" s="6" t="s">
        <v>284</v>
      </c>
      <c r="F115" s="6" t="s">
        <v>103</v>
      </c>
      <c r="G115" s="6" t="s">
        <v>2764</v>
      </c>
      <c r="H115">
        <v>0</v>
      </c>
      <c r="I115" s="52">
        <v>0</v>
      </c>
      <c r="J115" s="7">
        <v>7.8884918099999997</v>
      </c>
      <c r="K115" s="8">
        <v>3.9053504571489203E-6</v>
      </c>
      <c r="L115" s="59">
        <v>3.115606540684065E-7</v>
      </c>
    </row>
    <row r="116" spans="2:12">
      <c r="B116" s="13" t="s">
        <v>153</v>
      </c>
      <c r="C116" s="14"/>
      <c r="D116" s="13"/>
      <c r="E116" s="13"/>
      <c r="F116" s="13"/>
      <c r="G116" s="13"/>
      <c r="I116" s="16">
        <v>1.1000000000000001E-3</v>
      </c>
      <c r="J116" s="15">
        <v>613744.91956089996</v>
      </c>
      <c r="K116" s="16">
        <v>0.3038462940585836</v>
      </c>
      <c r="L116" s="56">
        <v>2.4240218938574972E-2</v>
      </c>
    </row>
    <row r="117" spans="2:12">
      <c r="B117" s="6" t="s">
        <v>2275</v>
      </c>
      <c r="C117" s="17">
        <v>506950724</v>
      </c>
      <c r="D117" s="45">
        <v>20</v>
      </c>
      <c r="E117" s="6" t="s">
        <v>102</v>
      </c>
      <c r="F117" s="6" t="s">
        <v>103</v>
      </c>
      <c r="G117" s="6" t="s">
        <v>104</v>
      </c>
      <c r="I117" s="8">
        <v>6.9999999999999999E-4</v>
      </c>
      <c r="J117" s="7">
        <v>51520</v>
      </c>
      <c r="K117" s="8">
        <v>2.5505972548168544E-2</v>
      </c>
      <c r="L117" s="59">
        <v>2.0348129001358886E-3</v>
      </c>
    </row>
    <row r="118" spans="2:12">
      <c r="B118" s="6" t="s">
        <v>2276</v>
      </c>
      <c r="C118" s="17">
        <v>418183000</v>
      </c>
      <c r="D118" s="45">
        <v>10</v>
      </c>
      <c r="E118" s="6" t="s">
        <v>102</v>
      </c>
      <c r="F118" s="6" t="s">
        <v>103</v>
      </c>
      <c r="G118" s="6" t="s">
        <v>104</v>
      </c>
      <c r="I118" s="8"/>
      <c r="J118" s="7">
        <v>67830.2</v>
      </c>
      <c r="K118" s="8">
        <v>3.358065254535679E-2</v>
      </c>
      <c r="L118" s="59">
        <v>2.6789939048679607E-3</v>
      </c>
    </row>
    <row r="119" spans="2:12">
      <c r="B119" s="6" t="s">
        <v>2277</v>
      </c>
      <c r="C119" s="17">
        <v>701005449</v>
      </c>
      <c r="D119" s="45">
        <v>20</v>
      </c>
      <c r="E119" s="6" t="s">
        <v>102</v>
      </c>
      <c r="F119" s="6" t="s">
        <v>103</v>
      </c>
      <c r="G119" s="6" t="s">
        <v>104</v>
      </c>
      <c r="I119" s="8">
        <v>1.1999999999999999E-3</v>
      </c>
      <c r="J119" s="7">
        <v>125141.75999999999</v>
      </c>
      <c r="K119" s="8">
        <v>6.1953848897311647E-2</v>
      </c>
      <c r="L119" s="59">
        <v>4.9425478958406311E-3</v>
      </c>
    </row>
    <row r="120" spans="2:12">
      <c r="B120" s="6" t="s">
        <v>2278</v>
      </c>
      <c r="C120" s="17">
        <v>701007015</v>
      </c>
      <c r="D120" s="45"/>
      <c r="E120" s="6"/>
      <c r="F120" s="6"/>
      <c r="G120" s="6" t="s">
        <v>104</v>
      </c>
      <c r="I120" s="8"/>
      <c r="J120" s="7">
        <v>158377.73000000001</v>
      </c>
      <c r="K120" s="8">
        <v>7.840795872712053E-2</v>
      </c>
      <c r="L120" s="59">
        <v>6.2552222068757513E-3</v>
      </c>
    </row>
    <row r="121" spans="2:12">
      <c r="B121" s="6" t="s">
        <v>155</v>
      </c>
      <c r="C121" s="17">
        <v>701005001</v>
      </c>
      <c r="D121" s="45"/>
      <c r="E121" s="6"/>
      <c r="F121" s="6"/>
      <c r="G121" s="6" t="s">
        <v>104</v>
      </c>
      <c r="I121" s="8"/>
      <c r="J121" s="7">
        <v>146001.51</v>
      </c>
      <c r="K121" s="8">
        <v>7.2280871623663728E-2</v>
      </c>
      <c r="L121" s="59">
        <v>5.7664160711824322E-3</v>
      </c>
    </row>
    <row r="122" spans="2:12">
      <c r="B122" s="6" t="s">
        <v>3407</v>
      </c>
      <c r="C122" s="17" t="s">
        <v>3408</v>
      </c>
      <c r="D122" s="6">
        <v>10</v>
      </c>
      <c r="E122" s="6" t="s">
        <v>102</v>
      </c>
      <c r="F122" s="6" t="s">
        <v>103</v>
      </c>
      <c r="G122" s="6" t="s">
        <v>104</v>
      </c>
      <c r="H122">
        <v>0.35</v>
      </c>
      <c r="I122" s="8">
        <v>0</v>
      </c>
      <c r="J122" s="7">
        <v>22051.717156800001</v>
      </c>
      <c r="K122" s="8">
        <v>1.0917129123472789E-2</v>
      </c>
      <c r="L122" s="59">
        <v>8.709456238510197E-4</v>
      </c>
    </row>
    <row r="123" spans="2:12">
      <c r="B123" s="6" t="s">
        <v>3409</v>
      </c>
      <c r="C123" s="17" t="s">
        <v>3410</v>
      </c>
      <c r="D123" s="6">
        <v>10</v>
      </c>
      <c r="E123" s="6" t="s">
        <v>102</v>
      </c>
      <c r="F123" s="6" t="s">
        <v>103</v>
      </c>
      <c r="G123" s="6" t="s">
        <v>104</v>
      </c>
      <c r="H123">
        <v>0.2</v>
      </c>
      <c r="I123" s="8">
        <v>0</v>
      </c>
      <c r="J123" s="7">
        <v>23920.892722699999</v>
      </c>
      <c r="K123" s="8">
        <v>1.1842500642718766E-2</v>
      </c>
      <c r="L123" s="59">
        <v>9.4476981938891016E-4</v>
      </c>
    </row>
    <row r="124" spans="2:12">
      <c r="B124" s="6" t="s">
        <v>3411</v>
      </c>
      <c r="C124" s="17" t="s">
        <v>3412</v>
      </c>
      <c r="D124" s="6">
        <v>10</v>
      </c>
      <c r="E124" s="6" t="s">
        <v>102</v>
      </c>
      <c r="F124" s="6" t="s">
        <v>103</v>
      </c>
      <c r="G124" s="6" t="s">
        <v>104</v>
      </c>
      <c r="H124">
        <v>0.35</v>
      </c>
      <c r="I124" s="8">
        <v>0</v>
      </c>
      <c r="J124" s="7">
        <v>18901.109681400001</v>
      </c>
      <c r="K124" s="8">
        <v>9.3573599507707893E-3</v>
      </c>
      <c r="L124" s="59">
        <v>7.4651051643237682E-4</v>
      </c>
    </row>
    <row r="125" spans="2:12">
      <c r="B125" s="13" t="s">
        <v>156</v>
      </c>
      <c r="C125" s="14"/>
      <c r="D125" s="13"/>
      <c r="E125" s="13"/>
      <c r="F125" s="13"/>
      <c r="G125" s="13"/>
      <c r="J125" s="15">
        <v>147193.70000000001</v>
      </c>
      <c r="K125" s="16">
        <v>7.2871088343621035E-2</v>
      </c>
      <c r="L125" s="16">
        <v>5.813502321015759E-3</v>
      </c>
    </row>
    <row r="126" spans="2:12">
      <c r="B126" s="6" t="s">
        <v>161</v>
      </c>
      <c r="C126" s="17">
        <v>701003931</v>
      </c>
      <c r="D126" s="6"/>
      <c r="E126" s="6"/>
      <c r="F126" s="6"/>
      <c r="G126" s="6" t="s">
        <v>104</v>
      </c>
      <c r="J126" s="7">
        <v>41949.25</v>
      </c>
      <c r="K126" s="8">
        <v>2.0767787634244163E-2</v>
      </c>
      <c r="L126" s="59">
        <v>1.6568104629469218E-3</v>
      </c>
    </row>
    <row r="127" spans="2:12">
      <c r="B127" s="6" t="s">
        <v>162</v>
      </c>
      <c r="C127" s="17">
        <v>701003949</v>
      </c>
      <c r="D127" s="6"/>
      <c r="E127" s="6"/>
      <c r="F127" s="6"/>
      <c r="G127" s="6" t="s">
        <v>104</v>
      </c>
      <c r="J127" s="7">
        <v>105244.45</v>
      </c>
      <c r="K127" s="8">
        <v>5.2103300709376875E-2</v>
      </c>
      <c r="L127" s="59">
        <v>4.156691858068837E-3</v>
      </c>
    </row>
    <row r="128" spans="2:12">
      <c r="B128" s="13" t="s">
        <v>163</v>
      </c>
      <c r="C128" s="14"/>
      <c r="D128" s="13"/>
      <c r="E128" s="13"/>
      <c r="F128" s="13"/>
      <c r="G128" s="13"/>
      <c r="I128" s="55"/>
      <c r="J128" s="15">
        <v>0</v>
      </c>
      <c r="K128" s="16">
        <v>0</v>
      </c>
      <c r="L128" s="56">
        <v>0</v>
      </c>
    </row>
    <row r="129" spans="2:12">
      <c r="B129" s="13" t="s">
        <v>164</v>
      </c>
      <c r="C129" s="14"/>
      <c r="D129" s="13"/>
      <c r="E129" s="13"/>
      <c r="F129" s="13"/>
      <c r="G129" s="13"/>
      <c r="I129" s="55"/>
      <c r="J129" s="15">
        <v>14089.667580206997</v>
      </c>
      <c r="K129" s="16">
        <v>6.9753624711486797E-3</v>
      </c>
      <c r="L129" s="56">
        <v>5.5647976224440228E-4</v>
      </c>
    </row>
    <row r="130" spans="2:12">
      <c r="B130" s="6" t="s">
        <v>3414</v>
      </c>
      <c r="C130" s="17">
        <v>2105418</v>
      </c>
      <c r="D130" s="6">
        <v>12</v>
      </c>
      <c r="E130" s="6" t="s">
        <v>102</v>
      </c>
      <c r="F130" s="6" t="s">
        <v>103</v>
      </c>
      <c r="G130" s="6" t="s">
        <v>42</v>
      </c>
      <c r="H130">
        <v>1.25</v>
      </c>
      <c r="I130" s="52">
        <v>0</v>
      </c>
      <c r="J130" s="7">
        <v>3531.8927315199999</v>
      </c>
      <c r="K130" s="8">
        <v>1.7485318139212952E-3</v>
      </c>
      <c r="L130" s="59">
        <v>1.3949419433216374E-4</v>
      </c>
    </row>
    <row r="131" spans="2:12">
      <c r="B131" s="6" t="s">
        <v>3415</v>
      </c>
      <c r="C131" s="17">
        <v>2105413</v>
      </c>
      <c r="D131" s="6">
        <v>12</v>
      </c>
      <c r="E131" s="6" t="s">
        <v>102</v>
      </c>
      <c r="F131" s="6" t="s">
        <v>103</v>
      </c>
      <c r="G131" s="6" t="s">
        <v>42</v>
      </c>
      <c r="H131">
        <v>1.1200000000000001</v>
      </c>
      <c r="I131" s="52">
        <v>0</v>
      </c>
      <c r="J131" s="7">
        <v>850.46103739</v>
      </c>
      <c r="K131" s="8">
        <v>4.2103718697508307E-4</v>
      </c>
      <c r="L131" s="59">
        <v>3.3589462149536528E-5</v>
      </c>
    </row>
    <row r="132" spans="2:12">
      <c r="B132" s="6" t="s">
        <v>3416</v>
      </c>
      <c r="C132" s="17">
        <v>2105414</v>
      </c>
      <c r="D132" s="6">
        <v>10</v>
      </c>
      <c r="E132" s="6" t="s">
        <v>102</v>
      </c>
      <c r="F132" s="6" t="s">
        <v>103</v>
      </c>
      <c r="G132" s="6" t="s">
        <v>42</v>
      </c>
      <c r="H132">
        <v>1.07</v>
      </c>
      <c r="I132" s="52">
        <v>0</v>
      </c>
      <c r="J132" s="7">
        <v>613.36836901000004</v>
      </c>
      <c r="K132" s="8">
        <v>3.036598754247666E-4</v>
      </c>
      <c r="L132" s="59">
        <v>2.4225346851647087E-5</v>
      </c>
    </row>
    <row r="133" spans="2:12">
      <c r="B133" s="6" t="s">
        <v>3417</v>
      </c>
      <c r="C133" s="17">
        <v>2105415</v>
      </c>
      <c r="D133" s="6">
        <v>10</v>
      </c>
      <c r="E133" s="6" t="s">
        <v>102</v>
      </c>
      <c r="F133" s="6" t="s">
        <v>103</v>
      </c>
      <c r="G133" s="6" t="s">
        <v>42</v>
      </c>
      <c r="H133">
        <v>1.1200000000000001</v>
      </c>
      <c r="I133" s="52">
        <v>0</v>
      </c>
      <c r="J133" s="7">
        <v>2199.9956900709999</v>
      </c>
      <c r="K133" s="8">
        <v>1.0891504207500007E-3</v>
      </c>
      <c r="L133" s="59">
        <v>8.6890132189437622E-5</v>
      </c>
    </row>
    <row r="134" spans="2:12">
      <c r="B134" s="6" t="s">
        <v>3418</v>
      </c>
      <c r="C134" s="17">
        <v>2105410</v>
      </c>
      <c r="D134" s="6">
        <v>10</v>
      </c>
      <c r="E134" s="6" t="s">
        <v>102</v>
      </c>
      <c r="F134" s="6" t="s">
        <v>103</v>
      </c>
      <c r="G134" s="6" t="s">
        <v>42</v>
      </c>
      <c r="H134">
        <v>1.28</v>
      </c>
      <c r="I134" s="52">
        <v>0</v>
      </c>
      <c r="J134" s="7">
        <v>627.46105985700001</v>
      </c>
      <c r="K134" s="8">
        <v>3.1063673462261999E-4</v>
      </c>
      <c r="L134" s="59">
        <v>2.478194601960327E-5</v>
      </c>
    </row>
    <row r="135" spans="2:12">
      <c r="B135" s="6" t="s">
        <v>3419</v>
      </c>
      <c r="C135" s="17">
        <v>2105417</v>
      </c>
      <c r="D135" s="6">
        <v>10</v>
      </c>
      <c r="E135" s="6" t="s">
        <v>102</v>
      </c>
      <c r="F135" s="6" t="s">
        <v>103</v>
      </c>
      <c r="G135" s="6" t="s">
        <v>42</v>
      </c>
      <c r="H135">
        <v>1.4</v>
      </c>
      <c r="I135" s="52">
        <v>0</v>
      </c>
      <c r="J135" s="7">
        <v>1033.911859585</v>
      </c>
      <c r="K135" s="8">
        <v>5.118580649806075E-4</v>
      </c>
      <c r="L135" s="59">
        <v>4.0834960976068383E-5</v>
      </c>
    </row>
    <row r="136" spans="2:12">
      <c r="B136" s="6" t="s">
        <v>3420</v>
      </c>
      <c r="C136" s="17">
        <v>2105420</v>
      </c>
      <c r="D136" s="6">
        <v>10</v>
      </c>
      <c r="E136" s="6" t="s">
        <v>102</v>
      </c>
      <c r="F136" s="6" t="s">
        <v>103</v>
      </c>
      <c r="G136" s="6" t="s">
        <v>42</v>
      </c>
      <c r="H136">
        <v>1.21</v>
      </c>
      <c r="I136" s="52">
        <v>0</v>
      </c>
      <c r="J136" s="7">
        <v>164.43617387800001</v>
      </c>
      <c r="K136" s="8">
        <v>8.1407308557029064E-5</v>
      </c>
      <c r="L136" s="59">
        <v>6.494504034470932E-6</v>
      </c>
    </row>
    <row r="137" spans="2:12">
      <c r="B137" s="6" t="s">
        <v>3421</v>
      </c>
      <c r="C137" s="17">
        <v>2105421</v>
      </c>
      <c r="D137" s="6">
        <v>10</v>
      </c>
      <c r="E137" s="6" t="s">
        <v>102</v>
      </c>
      <c r="F137" s="6" t="s">
        <v>103</v>
      </c>
      <c r="G137" s="6" t="s">
        <v>42</v>
      </c>
      <c r="H137">
        <v>1.4</v>
      </c>
      <c r="I137" s="52">
        <v>0</v>
      </c>
      <c r="J137" s="7">
        <v>561.47277084899997</v>
      </c>
      <c r="K137" s="8">
        <v>2.7796795574182298E-4</v>
      </c>
      <c r="L137" s="59">
        <v>2.2175699479786233E-5</v>
      </c>
    </row>
    <row r="138" spans="2:12">
      <c r="B138" s="6" t="s">
        <v>3422</v>
      </c>
      <c r="C138" s="17">
        <v>21054111</v>
      </c>
      <c r="D138" s="6">
        <v>10</v>
      </c>
      <c r="E138" s="6" t="s">
        <v>102</v>
      </c>
      <c r="F138" s="6" t="s">
        <v>103</v>
      </c>
      <c r="G138" s="6" t="s">
        <v>42</v>
      </c>
      <c r="H138">
        <v>1</v>
      </c>
      <c r="I138" s="52">
        <v>0</v>
      </c>
      <c r="J138" s="7">
        <v>769.21677841300004</v>
      </c>
      <c r="K138" s="8">
        <v>3.8081564506585062E-4</v>
      </c>
      <c r="L138" s="59">
        <v>3.0380672044172005E-5</v>
      </c>
    </row>
    <row r="139" spans="2:12">
      <c r="B139" s="6" t="s">
        <v>3423</v>
      </c>
      <c r="C139" s="17">
        <v>445189</v>
      </c>
      <c r="D139" s="6">
        <v>10</v>
      </c>
      <c r="E139" s="6" t="s">
        <v>102</v>
      </c>
      <c r="F139" s="6" t="s">
        <v>103</v>
      </c>
      <c r="G139" s="6" t="s">
        <v>119</v>
      </c>
      <c r="H139">
        <v>0</v>
      </c>
      <c r="I139" s="52">
        <v>0</v>
      </c>
      <c r="J139" s="7">
        <v>47.516549081000001</v>
      </c>
      <c r="K139" s="8">
        <v>2.3523986732214466E-5</v>
      </c>
      <c r="L139" s="59">
        <v>1.8766942360240469E-6</v>
      </c>
    </row>
    <row r="140" spans="2:12">
      <c r="B140" s="6" t="s">
        <v>3424</v>
      </c>
      <c r="C140" s="17">
        <v>2105416</v>
      </c>
      <c r="D140" s="6">
        <v>20</v>
      </c>
      <c r="E140" s="6" t="s">
        <v>102</v>
      </c>
      <c r="F140" s="6" t="s">
        <v>103</v>
      </c>
      <c r="G140" s="6" t="s">
        <v>42</v>
      </c>
      <c r="H140">
        <v>1.2</v>
      </c>
      <c r="I140" s="52">
        <v>0</v>
      </c>
      <c r="J140" s="7">
        <v>122.030444117</v>
      </c>
      <c r="K140" s="8">
        <v>6.0413531787442111E-5</v>
      </c>
      <c r="L140" s="59">
        <v>4.8196646331246745E-6</v>
      </c>
    </row>
    <row r="141" spans="2:12">
      <c r="B141" s="6" t="s">
        <v>3425</v>
      </c>
      <c r="C141" s="17">
        <v>2105407</v>
      </c>
      <c r="D141" s="6">
        <v>20</v>
      </c>
      <c r="E141" s="6" t="s">
        <v>102</v>
      </c>
      <c r="F141" s="6" t="s">
        <v>103</v>
      </c>
      <c r="G141" s="6" t="s">
        <v>42</v>
      </c>
      <c r="H141">
        <v>1.1000000000000001</v>
      </c>
      <c r="I141" s="52">
        <v>0</v>
      </c>
      <c r="J141" s="7">
        <v>239.53436451600001</v>
      </c>
      <c r="K141" s="8">
        <v>1.1858612045202045E-4</v>
      </c>
      <c r="L141" s="59">
        <v>9.4605515322789022E-6</v>
      </c>
    </row>
    <row r="142" spans="2:12">
      <c r="B142" s="6" t="s">
        <v>3426</v>
      </c>
      <c r="C142" s="17">
        <v>2105419</v>
      </c>
      <c r="D142" s="6">
        <v>20</v>
      </c>
      <c r="E142" s="6" t="s">
        <v>102</v>
      </c>
      <c r="F142" s="6" t="s">
        <v>103</v>
      </c>
      <c r="G142" s="6" t="s">
        <v>42</v>
      </c>
      <c r="H142">
        <v>1.2</v>
      </c>
      <c r="I142" s="52">
        <v>0</v>
      </c>
      <c r="J142" s="7">
        <v>3328.36975192</v>
      </c>
      <c r="K142" s="8">
        <v>1.6477738261379282E-3</v>
      </c>
      <c r="L142" s="59">
        <v>1.3145593376608894E-4</v>
      </c>
    </row>
    <row r="143" spans="2:12" s="54" customFormat="1">
      <c r="B143" s="3" t="s">
        <v>165</v>
      </c>
      <c r="C143" s="12"/>
      <c r="D143" s="3"/>
      <c r="E143" s="3"/>
      <c r="F143" s="3"/>
      <c r="G143" s="3"/>
      <c r="I143" s="57"/>
      <c r="J143" s="9">
        <v>5745.7599999999993</v>
      </c>
      <c r="K143" s="10">
        <v>2.8764903248724573E-3</v>
      </c>
      <c r="L143" s="58">
        <v>1.9756919484624914E-4</v>
      </c>
    </row>
    <row r="144" spans="2:12">
      <c r="B144" s="13" t="s">
        <v>106</v>
      </c>
      <c r="C144" s="14"/>
      <c r="D144" s="13"/>
      <c r="E144" s="13"/>
      <c r="F144" s="13"/>
      <c r="G144" s="13"/>
      <c r="I144" s="55"/>
      <c r="J144" s="15">
        <v>743.45</v>
      </c>
      <c r="K144" s="16">
        <v>4.0000000000000002E-4</v>
      </c>
      <c r="L144" s="56">
        <v>0</v>
      </c>
    </row>
    <row r="145" spans="2:12">
      <c r="B145" s="6" t="s">
        <v>166</v>
      </c>
      <c r="C145" s="17">
        <v>419259015</v>
      </c>
      <c r="D145" s="6">
        <v>20</v>
      </c>
      <c r="E145" s="6" t="s">
        <v>102</v>
      </c>
      <c r="F145" s="6" t="s">
        <v>167</v>
      </c>
      <c r="G145" s="6" t="s">
        <v>46</v>
      </c>
      <c r="I145" s="52"/>
      <c r="J145" s="7">
        <v>743.45</v>
      </c>
      <c r="K145" s="8">
        <v>3.6805930300729629E-4</v>
      </c>
      <c r="L145" s="59">
        <v>2.9362997876669764E-5</v>
      </c>
    </row>
    <row r="146" spans="2:12">
      <c r="B146" s="13" t="s">
        <v>164</v>
      </c>
      <c r="C146" s="14"/>
      <c r="D146" s="13"/>
      <c r="E146" s="13"/>
      <c r="F146" s="13"/>
      <c r="G146" s="13"/>
      <c r="I146" s="55"/>
      <c r="J146" s="15">
        <v>5002.3099999999995</v>
      </c>
      <c r="K146" s="16">
        <v>2.4764903248724571E-3</v>
      </c>
      <c r="L146" s="56">
        <v>1.9756919484624914E-4</v>
      </c>
    </row>
    <row r="147" spans="2:12">
      <c r="B147" s="6" t="s">
        <v>2279</v>
      </c>
      <c r="C147" s="17" t="s">
        <v>2280</v>
      </c>
      <c r="D147" s="6"/>
      <c r="E147" s="6"/>
      <c r="F147" s="6"/>
      <c r="G147" s="6" t="s">
        <v>46</v>
      </c>
      <c r="I147" s="52"/>
      <c r="J147" s="7">
        <v>0</v>
      </c>
      <c r="K147" s="8">
        <v>0</v>
      </c>
      <c r="L147" s="59">
        <v>0</v>
      </c>
    </row>
    <row r="148" spans="2:12">
      <c r="B148" s="6" t="s">
        <v>168</v>
      </c>
      <c r="C148" s="17" t="s">
        <v>169</v>
      </c>
      <c r="D148" s="6"/>
      <c r="E148" s="6"/>
      <c r="F148" s="6"/>
      <c r="G148" s="6" t="s">
        <v>42</v>
      </c>
      <c r="I148" s="52"/>
      <c r="J148" s="7">
        <v>0</v>
      </c>
      <c r="K148" s="8">
        <v>0</v>
      </c>
      <c r="L148" s="59">
        <v>0</v>
      </c>
    </row>
    <row r="149" spans="2:12">
      <c r="B149" s="6" t="s">
        <v>2281</v>
      </c>
      <c r="C149" s="17" t="s">
        <v>170</v>
      </c>
      <c r="D149" s="6"/>
      <c r="E149" s="6" t="s">
        <v>324</v>
      </c>
      <c r="F149" s="6" t="s">
        <v>242</v>
      </c>
      <c r="G149" s="6" t="s">
        <v>42</v>
      </c>
      <c r="I149" s="52"/>
      <c r="J149" s="7">
        <v>3822.95</v>
      </c>
      <c r="K149" s="8">
        <v>1.8926253445850335E-3</v>
      </c>
      <c r="L149" s="59">
        <v>1.5098967345835587E-4</v>
      </c>
    </row>
    <row r="150" spans="2:12">
      <c r="B150" s="6" t="s">
        <v>2282</v>
      </c>
      <c r="C150" s="17">
        <v>701005134</v>
      </c>
      <c r="D150" s="6"/>
      <c r="E150" s="6"/>
      <c r="F150" s="6"/>
      <c r="G150" s="6" t="s">
        <v>104</v>
      </c>
      <c r="I150" s="52"/>
      <c r="J150" s="7">
        <v>314.08999999999997</v>
      </c>
      <c r="K150" s="8">
        <v>1.5549632992341338E-4</v>
      </c>
      <c r="L150" s="59">
        <v>1.2405170493083873E-5</v>
      </c>
    </row>
    <row r="151" spans="2:12">
      <c r="B151" s="6" t="s">
        <v>171</v>
      </c>
      <c r="C151" s="17" t="s">
        <v>172</v>
      </c>
      <c r="D151" s="6"/>
      <c r="E151" s="6"/>
      <c r="F151" s="6"/>
      <c r="G151" s="6" t="s">
        <v>46</v>
      </c>
      <c r="I151" s="52"/>
      <c r="J151" s="7">
        <v>865.32</v>
      </c>
      <c r="K151" s="8">
        <v>4.2839340383115694E-4</v>
      </c>
      <c r="L151" s="59">
        <v>3.4176325674409688E-5</v>
      </c>
    </row>
    <row r="152" spans="2:12">
      <c r="B152" s="6" t="s">
        <v>173</v>
      </c>
      <c r="C152" s="17" t="s">
        <v>174</v>
      </c>
      <c r="D152" s="6"/>
      <c r="E152" s="6"/>
      <c r="F152" s="6"/>
      <c r="G152" s="6" t="s">
        <v>2265</v>
      </c>
      <c r="I152" s="52"/>
      <c r="J152" s="7">
        <v>0</v>
      </c>
      <c r="K152" s="8">
        <v>0</v>
      </c>
      <c r="L152" s="59">
        <v>0</v>
      </c>
    </row>
    <row r="153" spans="2:12">
      <c r="B153" s="6" t="s">
        <v>175</v>
      </c>
      <c r="C153" s="17" t="s">
        <v>176</v>
      </c>
      <c r="D153" s="6"/>
      <c r="E153" s="6"/>
      <c r="F153" s="6"/>
      <c r="G153" s="6" t="s">
        <v>43</v>
      </c>
      <c r="I153" s="52"/>
      <c r="J153" s="7">
        <v>-0.05</v>
      </c>
      <c r="K153" s="8">
        <v>-2.4753467146902701E-8</v>
      </c>
      <c r="L153" s="59">
        <v>-1.974779600287159E-9</v>
      </c>
    </row>
    <row r="154" spans="2:12">
      <c r="B154" s="6"/>
      <c r="C154" s="17"/>
      <c r="D154" s="6"/>
      <c r="E154" s="6"/>
      <c r="F154" s="6"/>
      <c r="G154" s="6"/>
      <c r="J154" s="7"/>
      <c r="K154" s="8"/>
      <c r="L154" s="8"/>
    </row>
    <row r="155" spans="2:12">
      <c r="B155" s="6"/>
      <c r="C155" s="17"/>
      <c r="D155" s="6"/>
      <c r="E155" s="6"/>
      <c r="F155" s="6"/>
      <c r="G155" s="6"/>
      <c r="J155" s="7"/>
      <c r="K155" s="8"/>
      <c r="L155" s="8"/>
    </row>
    <row r="156" spans="2:12">
      <c r="B156" s="6" t="s">
        <v>177</v>
      </c>
      <c r="C156" s="17"/>
      <c r="D156" s="6"/>
      <c r="E156" s="6"/>
      <c r="F156" s="6"/>
      <c r="G156" s="6"/>
      <c r="J156" s="7"/>
      <c r="K156" s="8"/>
      <c r="L156" s="8"/>
    </row>
    <row r="157" spans="2:12">
      <c r="B157" s="6"/>
      <c r="C157" s="17"/>
      <c r="D157" s="6"/>
      <c r="E157" s="6"/>
      <c r="F157" s="6"/>
      <c r="G157" s="6"/>
      <c r="J157" s="7"/>
      <c r="K157" s="8"/>
      <c r="L157" s="8"/>
    </row>
    <row r="158" spans="2:12">
      <c r="B158" s="6"/>
      <c r="C158" s="17"/>
      <c r="D158" s="6"/>
      <c r="E158" s="6"/>
      <c r="F158" s="6"/>
      <c r="G158" s="6"/>
      <c r="J158" s="7"/>
      <c r="K158" s="8"/>
      <c r="L158" s="8"/>
    </row>
    <row r="159" spans="2:12">
      <c r="B159" s="6"/>
      <c r="C159" s="17"/>
      <c r="D159" s="6"/>
      <c r="E159" s="6"/>
      <c r="F159" s="6"/>
      <c r="G159" s="6"/>
      <c r="J159" s="7"/>
      <c r="K159" s="8"/>
      <c r="L159" s="8"/>
    </row>
    <row r="160" spans="2:12">
      <c r="B160" s="13" t="s">
        <v>83</v>
      </c>
      <c r="C160" s="14"/>
      <c r="D160" s="13"/>
      <c r="E160" s="13"/>
      <c r="F160" s="13"/>
      <c r="G160" s="13"/>
      <c r="J160" s="15"/>
      <c r="K160" s="16"/>
      <c r="L160" s="16"/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2"/>
  <sheetViews>
    <sheetView rightToLeft="1" topLeftCell="A91" zoomScale="75" zoomScaleNormal="75" workbookViewId="0">
      <selection activeCell="N71" sqref="N71"/>
    </sheetView>
  </sheetViews>
  <sheetFormatPr defaultColWidth="9.140625" defaultRowHeight="12.75"/>
  <cols>
    <col min="2" max="2" width="44.7109375" customWidth="1"/>
    <col min="3" max="3" width="12.7109375" customWidth="1"/>
    <col min="4" max="4" width="11.7109375" customWidth="1"/>
    <col min="5" max="5" width="14.7109375" customWidth="1"/>
    <col min="6" max="7" width="17.7109375" customWidth="1"/>
    <col min="8" max="8" width="12.7109375" customWidth="1"/>
    <col min="9" max="9" width="14.7109375" customWidth="1"/>
    <col min="10" max="10" width="27.7109375" customWidth="1"/>
    <col min="11" max="11" width="20.7109375" customWidth="1"/>
  </cols>
  <sheetData>
    <row r="1" spans="2:11" ht="15.75">
      <c r="B1" s="1" t="s">
        <v>2267</v>
      </c>
    </row>
    <row r="2" spans="2:11" ht="15.75">
      <c r="B2" s="1" t="s">
        <v>2244</v>
      </c>
    </row>
    <row r="3" spans="2:11" ht="15.75">
      <c r="B3" s="1" t="s">
        <v>1</v>
      </c>
    </row>
    <row r="4" spans="2:11" ht="15.75">
      <c r="B4" s="1" t="s">
        <v>2</v>
      </c>
    </row>
    <row r="6" spans="2:11" ht="15.75">
      <c r="B6" s="2" t="s">
        <v>1741</v>
      </c>
    </row>
    <row r="7" spans="2:11" ht="15.75">
      <c r="B7" s="2" t="s">
        <v>2036</v>
      </c>
    </row>
    <row r="8" spans="2:11">
      <c r="B8" s="3" t="s">
        <v>85</v>
      </c>
      <c r="C8" s="3" t="s">
        <v>86</v>
      </c>
      <c r="D8" s="3" t="s">
        <v>253</v>
      </c>
      <c r="E8" s="3" t="s">
        <v>181</v>
      </c>
      <c r="F8" s="3" t="s">
        <v>90</v>
      </c>
      <c r="G8" s="3" t="s">
        <v>183</v>
      </c>
      <c r="H8" s="3" t="s">
        <v>41</v>
      </c>
      <c r="I8" s="3" t="s">
        <v>1742</v>
      </c>
      <c r="J8" s="3" t="s">
        <v>185</v>
      </c>
      <c r="K8" s="3" t="s">
        <v>95</v>
      </c>
    </row>
    <row r="9" spans="2:11" ht="13.5" thickBot="1">
      <c r="B9" s="4"/>
      <c r="C9" s="4"/>
      <c r="D9" s="4"/>
      <c r="E9" s="4" t="s">
        <v>186</v>
      </c>
      <c r="F9" s="4"/>
      <c r="G9" s="4" t="s">
        <v>2283</v>
      </c>
      <c r="H9" s="4" t="s">
        <v>189</v>
      </c>
      <c r="I9" s="4" t="s">
        <v>97</v>
      </c>
      <c r="J9" s="4" t="s">
        <v>96</v>
      </c>
      <c r="K9" s="4" t="s">
        <v>96</v>
      </c>
    </row>
    <row r="11" spans="2:11">
      <c r="B11" s="3" t="s">
        <v>2037</v>
      </c>
      <c r="C11" s="12"/>
      <c r="D11" s="3"/>
      <c r="E11" s="3"/>
      <c r="F11" s="3"/>
      <c r="G11" s="9">
        <v>380271153.85999995</v>
      </c>
      <c r="I11" s="9">
        <v>11254.403606899046</v>
      </c>
      <c r="J11" s="10">
        <v>0.99998313158349794</v>
      </c>
      <c r="K11" s="10">
        <v>4.4449933312605154E-4</v>
      </c>
    </row>
    <row r="12" spans="2:11">
      <c r="B12" s="3" t="s">
        <v>2038</v>
      </c>
      <c r="C12" s="12"/>
      <c r="D12" s="3"/>
      <c r="E12" s="3"/>
      <c r="F12" s="3"/>
      <c r="G12" s="9">
        <v>341632516.28999996</v>
      </c>
      <c r="I12" s="9">
        <v>12001.407275135491</v>
      </c>
      <c r="J12" s="10">
        <v>1.0663574766246269</v>
      </c>
      <c r="K12" s="10">
        <v>4.7400268523351165E-4</v>
      </c>
    </row>
    <row r="13" spans="2:11">
      <c r="B13" s="13" t="s">
        <v>2039</v>
      </c>
      <c r="C13" s="14"/>
      <c r="D13" s="13"/>
      <c r="E13" s="13"/>
      <c r="F13" s="13"/>
      <c r="G13" s="15">
        <v>543689.43000000005</v>
      </c>
      <c r="I13" s="15">
        <v>2733.31</v>
      </c>
      <c r="J13" s="16">
        <v>0.2428658235008079</v>
      </c>
      <c r="K13" s="16">
        <v>1.0795369658521784E-4</v>
      </c>
    </row>
    <row r="14" spans="2:11">
      <c r="B14" s="6" t="s">
        <v>2506</v>
      </c>
      <c r="C14" s="17">
        <v>402021620</v>
      </c>
      <c r="D14" s="6" t="s">
        <v>1691</v>
      </c>
      <c r="E14" s="53">
        <v>42855</v>
      </c>
      <c r="F14" s="6" t="s">
        <v>42</v>
      </c>
      <c r="G14" s="7">
        <v>-19830.02</v>
      </c>
      <c r="H14" s="7">
        <v>814.26</v>
      </c>
      <c r="I14" s="7">
        <v>-563.52</v>
      </c>
      <c r="J14" s="8">
        <v>-5.0071067262467586E-2</v>
      </c>
      <c r="K14" s="8">
        <v>-2.2256556007076394E-5</v>
      </c>
    </row>
    <row r="15" spans="2:11">
      <c r="B15" s="6" t="s">
        <v>2040</v>
      </c>
      <c r="C15" s="17">
        <v>401925979</v>
      </c>
      <c r="D15" s="6" t="s">
        <v>1691</v>
      </c>
      <c r="E15" s="53">
        <v>42684</v>
      </c>
      <c r="F15" s="6" t="s">
        <v>42</v>
      </c>
      <c r="G15" s="7">
        <v>454791.39</v>
      </c>
      <c r="H15" s="7">
        <v>26.1</v>
      </c>
      <c r="I15" s="7">
        <v>414.26</v>
      </c>
      <c r="J15" s="8">
        <v>3.6808703017017719E-2</v>
      </c>
      <c r="K15" s="8">
        <v>1.6361443944299167E-5</v>
      </c>
    </row>
    <row r="16" spans="2:11">
      <c r="B16" s="6" t="s">
        <v>2041</v>
      </c>
      <c r="C16" s="17">
        <v>401990148</v>
      </c>
      <c r="D16" s="6" t="s">
        <v>1691</v>
      </c>
      <c r="E16" s="53">
        <v>42780</v>
      </c>
      <c r="F16" s="6" t="s">
        <v>42</v>
      </c>
      <c r="G16" s="7">
        <v>20715.63</v>
      </c>
      <c r="H16" s="7">
        <v>951.13</v>
      </c>
      <c r="I16" s="7">
        <v>687.65</v>
      </c>
      <c r="J16" s="8">
        <v>6.1100527759504253E-2</v>
      </c>
      <c r="K16" s="8">
        <v>2.7159143842749295E-5</v>
      </c>
    </row>
    <row r="17" spans="2:11">
      <c r="B17" s="6" t="s">
        <v>2507</v>
      </c>
      <c r="C17" s="17">
        <v>402044101</v>
      </c>
      <c r="D17" s="6" t="s">
        <v>1691</v>
      </c>
      <c r="E17" s="53">
        <v>42814</v>
      </c>
      <c r="F17" s="6" t="s">
        <v>42</v>
      </c>
      <c r="G17" s="7">
        <v>3702.84</v>
      </c>
      <c r="H17" s="7">
        <v>494.73</v>
      </c>
      <c r="I17" s="7">
        <v>63.93</v>
      </c>
      <c r="J17" s="8">
        <v>5.6804431610050273E-3</v>
      </c>
      <c r="K17" s="8">
        <v>2.524953196927161E-6</v>
      </c>
    </row>
    <row r="18" spans="2:11">
      <c r="B18" s="6" t="s">
        <v>2507</v>
      </c>
      <c r="C18" s="17">
        <v>402044093</v>
      </c>
      <c r="D18" s="6" t="s">
        <v>1691</v>
      </c>
      <c r="E18" s="53">
        <v>42814</v>
      </c>
      <c r="F18" s="6" t="s">
        <v>42</v>
      </c>
      <c r="G18" s="7">
        <v>10182.82</v>
      </c>
      <c r="H18" s="7">
        <v>494.73</v>
      </c>
      <c r="I18" s="7">
        <v>175.82</v>
      </c>
      <c r="J18" s="8">
        <v>1.5622329369120974E-2</v>
      </c>
      <c r="K18" s="8">
        <v>6.9441149864497644E-6</v>
      </c>
    </row>
    <row r="19" spans="2:11">
      <c r="B19" s="6" t="s">
        <v>2042</v>
      </c>
      <c r="C19" s="17">
        <v>401979828</v>
      </c>
      <c r="D19" s="6" t="s">
        <v>1691</v>
      </c>
      <c r="E19" s="53">
        <v>42724</v>
      </c>
      <c r="F19" s="6" t="s">
        <v>42</v>
      </c>
      <c r="G19" s="7">
        <v>6628.78</v>
      </c>
      <c r="H19" s="7">
        <v>1101.19</v>
      </c>
      <c r="I19" s="7">
        <v>254.75</v>
      </c>
      <c r="J19" s="8">
        <v>2.2635584158705313E-2</v>
      </c>
      <c r="K19" s="8">
        <v>1.0061502063463073E-5</v>
      </c>
    </row>
    <row r="20" spans="2:11">
      <c r="B20" s="6" t="s">
        <v>2042</v>
      </c>
      <c r="C20" s="17">
        <v>401979810</v>
      </c>
      <c r="D20" s="6" t="s">
        <v>1691</v>
      </c>
      <c r="E20" s="53">
        <v>42724</v>
      </c>
      <c r="F20" s="6" t="s">
        <v>42</v>
      </c>
      <c r="G20" s="7">
        <v>19886.36</v>
      </c>
      <c r="H20" s="7">
        <v>1101.18</v>
      </c>
      <c r="I20" s="7">
        <v>764.26</v>
      </c>
      <c r="J20" s="8">
        <v>6.7907641017201661E-2</v>
      </c>
      <c r="K20" s="8">
        <v>3.0184901146309277E-5</v>
      </c>
    </row>
    <row r="21" spans="2:11">
      <c r="B21" s="6" t="s">
        <v>2042</v>
      </c>
      <c r="C21" s="17">
        <v>401985171</v>
      </c>
      <c r="D21" s="6" t="s">
        <v>1691</v>
      </c>
      <c r="E21" s="53">
        <v>42724</v>
      </c>
      <c r="F21" s="6" t="s">
        <v>42</v>
      </c>
      <c r="G21" s="7">
        <v>6610</v>
      </c>
      <c r="H21" s="7">
        <v>1026.1600000000001</v>
      </c>
      <c r="I21" s="7">
        <v>236.72</v>
      </c>
      <c r="J21" s="8">
        <v>2.1033544581152981E-2</v>
      </c>
      <c r="K21" s="8">
        <v>9.3493965395995249E-6</v>
      </c>
    </row>
    <row r="22" spans="2:11">
      <c r="B22" s="6" t="s">
        <v>2042</v>
      </c>
      <c r="C22" s="17">
        <v>401985163</v>
      </c>
      <c r="D22" s="6" t="s">
        <v>1691</v>
      </c>
      <c r="E22" s="53">
        <v>42724</v>
      </c>
      <c r="F22" s="6" t="s">
        <v>42</v>
      </c>
      <c r="G22" s="7">
        <v>19830.02</v>
      </c>
      <c r="H22" s="7">
        <v>1026.1600000000001</v>
      </c>
      <c r="I22" s="7">
        <v>710.17</v>
      </c>
      <c r="J22" s="8">
        <v>6.3101522284544659E-2</v>
      </c>
      <c r="K22" s="8">
        <v>2.8048584574718628E-5</v>
      </c>
    </row>
    <row r="23" spans="2:11">
      <c r="B23" s="6" t="s">
        <v>2508</v>
      </c>
      <c r="C23" s="17">
        <v>402068944</v>
      </c>
      <c r="D23" s="6" t="s">
        <v>1691</v>
      </c>
      <c r="E23" s="53">
        <v>42908</v>
      </c>
      <c r="F23" s="6" t="s">
        <v>2265</v>
      </c>
      <c r="G23" s="7">
        <v>110</v>
      </c>
      <c r="H23" s="7">
        <v>-21928.83</v>
      </c>
      <c r="I23" s="7">
        <v>-109.13</v>
      </c>
      <c r="J23" s="8">
        <v>-9.6966488684573533E-3</v>
      </c>
      <c r="K23" s="8">
        <v>-4.3101539555867522E-6</v>
      </c>
    </row>
    <row r="24" spans="2:11">
      <c r="B24" s="6" t="s">
        <v>2508</v>
      </c>
      <c r="C24" s="17">
        <v>402068936</v>
      </c>
      <c r="D24" s="6" t="s">
        <v>1691</v>
      </c>
      <c r="E24" s="53">
        <v>42908</v>
      </c>
      <c r="F24" s="6" t="s">
        <v>2265</v>
      </c>
      <c r="G24" s="7">
        <v>145</v>
      </c>
      <c r="H24" s="7">
        <v>-21928.84</v>
      </c>
      <c r="I24" s="7">
        <v>-143.85</v>
      </c>
      <c r="J24" s="8">
        <v>-1.27816635180756E-2</v>
      </c>
      <c r="K24" s="8">
        <v>-5.6814409100261554E-6</v>
      </c>
    </row>
    <row r="25" spans="2:11">
      <c r="B25" s="6" t="s">
        <v>2508</v>
      </c>
      <c r="C25" s="17">
        <v>402068951</v>
      </c>
      <c r="D25" s="6" t="s">
        <v>1691</v>
      </c>
      <c r="E25" s="53">
        <v>42908</v>
      </c>
      <c r="F25" s="6" t="s">
        <v>2265</v>
      </c>
      <c r="G25" s="7">
        <v>3</v>
      </c>
      <c r="H25" s="7">
        <v>-21928.46</v>
      </c>
      <c r="I25" s="7">
        <v>-2.98</v>
      </c>
      <c r="J25" s="8">
        <v>-2.6478524354442331E-4</v>
      </c>
      <c r="K25" s="8">
        <v>-1.1769686417711466E-7</v>
      </c>
    </row>
    <row r="26" spans="2:11">
      <c r="B26" s="6" t="s">
        <v>2508</v>
      </c>
      <c r="C26" s="17">
        <v>402069025</v>
      </c>
      <c r="D26" s="6" t="s">
        <v>1691</v>
      </c>
      <c r="E26" s="53">
        <v>42908</v>
      </c>
      <c r="F26" s="6" t="s">
        <v>2265</v>
      </c>
      <c r="G26" s="7">
        <v>3</v>
      </c>
      <c r="H26" s="7">
        <v>-21928.46</v>
      </c>
      <c r="I26" s="7">
        <v>-2.98</v>
      </c>
      <c r="J26" s="8">
        <v>-2.6478524354442331E-4</v>
      </c>
      <c r="K26" s="8">
        <v>-1.1769686417711466E-7</v>
      </c>
    </row>
    <row r="27" spans="2:11">
      <c r="B27" s="6" t="s">
        <v>2508</v>
      </c>
      <c r="C27" s="17">
        <v>402069033</v>
      </c>
      <c r="D27" s="6" t="s">
        <v>1691</v>
      </c>
      <c r="E27" s="53">
        <v>42908</v>
      </c>
      <c r="F27" s="6" t="s">
        <v>2265</v>
      </c>
      <c r="G27" s="7">
        <v>3</v>
      </c>
      <c r="H27" s="7">
        <v>-21928.46</v>
      </c>
      <c r="I27" s="7">
        <v>-2.98</v>
      </c>
      <c r="J27" s="8">
        <v>-2.6478524354442331E-4</v>
      </c>
      <c r="K27" s="8">
        <v>-1.1769686417711466E-7</v>
      </c>
    </row>
    <row r="28" spans="2:11">
      <c r="B28" s="6" t="s">
        <v>2508</v>
      </c>
      <c r="C28" s="17">
        <v>402069041</v>
      </c>
      <c r="D28" s="6" t="s">
        <v>1691</v>
      </c>
      <c r="E28" s="53">
        <v>42908</v>
      </c>
      <c r="F28" s="6" t="s">
        <v>2265</v>
      </c>
      <c r="G28" s="7">
        <v>2</v>
      </c>
      <c r="H28" s="7">
        <v>-21928.16</v>
      </c>
      <c r="I28" s="7">
        <v>-1.98</v>
      </c>
      <c r="J28" s="8">
        <v>-1.7593113497246918E-4</v>
      </c>
      <c r="K28" s="8">
        <v>-7.8201272171371488E-8</v>
      </c>
    </row>
    <row r="29" spans="2:11">
      <c r="B29" s="6" t="s">
        <v>2508</v>
      </c>
      <c r="C29" s="17">
        <v>402069017</v>
      </c>
      <c r="D29" s="6" t="s">
        <v>1691</v>
      </c>
      <c r="E29" s="53">
        <v>42908</v>
      </c>
      <c r="F29" s="6" t="s">
        <v>2265</v>
      </c>
      <c r="G29" s="7">
        <v>140</v>
      </c>
      <c r="H29" s="7">
        <v>-21928.83</v>
      </c>
      <c r="I29" s="7">
        <v>-138.88999999999999</v>
      </c>
      <c r="J29" s="8">
        <v>-1.2340947139558708E-2</v>
      </c>
      <c r="K29" s="8">
        <v>-5.485542773677669E-6</v>
      </c>
    </row>
    <row r="30" spans="2:11">
      <c r="B30" s="6" t="s">
        <v>2508</v>
      </c>
      <c r="C30" s="17">
        <v>402068985</v>
      </c>
      <c r="D30" s="6" t="s">
        <v>1691</v>
      </c>
      <c r="E30" s="53">
        <v>42908</v>
      </c>
      <c r="F30" s="6" t="s">
        <v>2265</v>
      </c>
      <c r="G30" s="7">
        <v>5</v>
      </c>
      <c r="H30" s="7">
        <v>-21928.65</v>
      </c>
      <c r="I30" s="7">
        <v>-4.96</v>
      </c>
      <c r="J30" s="8">
        <v>-4.4071637851689249E-4</v>
      </c>
      <c r="K30" s="8">
        <v>-1.9589813634848615E-7</v>
      </c>
    </row>
    <row r="31" spans="2:11">
      <c r="B31" s="6" t="s">
        <v>2508</v>
      </c>
      <c r="C31" s="17">
        <v>402068993</v>
      </c>
      <c r="D31" s="6" t="s">
        <v>1691</v>
      </c>
      <c r="E31" s="53">
        <v>42908</v>
      </c>
      <c r="F31" s="6" t="s">
        <v>2265</v>
      </c>
      <c r="G31" s="7">
        <v>1</v>
      </c>
      <c r="H31" s="7">
        <v>-21927.279999999999</v>
      </c>
      <c r="I31" s="7">
        <v>-0.99</v>
      </c>
      <c r="J31" s="8">
        <v>-8.7965567486234588E-5</v>
      </c>
      <c r="K31" s="8">
        <v>-3.9100636085685744E-8</v>
      </c>
    </row>
    <row r="32" spans="2:11">
      <c r="B32" s="6" t="s">
        <v>2508</v>
      </c>
      <c r="C32" s="17">
        <v>402069009</v>
      </c>
      <c r="D32" s="6" t="s">
        <v>1691</v>
      </c>
      <c r="E32" s="53">
        <v>42908</v>
      </c>
      <c r="F32" s="6" t="s">
        <v>2265</v>
      </c>
      <c r="G32" s="7">
        <v>170</v>
      </c>
      <c r="H32" s="7">
        <v>-21928.84</v>
      </c>
      <c r="I32" s="7">
        <v>-168.65</v>
      </c>
      <c r="J32" s="8">
        <v>-1.4985245410660064E-2</v>
      </c>
      <c r="K32" s="8">
        <v>-6.6609315917685867E-6</v>
      </c>
    </row>
    <row r="33" spans="2:11">
      <c r="B33" s="6" t="s">
        <v>2043</v>
      </c>
      <c r="C33" s="17">
        <v>401997754</v>
      </c>
      <c r="D33" s="6" t="s">
        <v>1691</v>
      </c>
      <c r="E33" s="53">
        <v>42789</v>
      </c>
      <c r="F33" s="6" t="s">
        <v>42</v>
      </c>
      <c r="G33" s="7">
        <v>20589.61</v>
      </c>
      <c r="H33" s="7">
        <v>788.58</v>
      </c>
      <c r="I33" s="7">
        <v>566.66</v>
      </c>
      <c r="J33" s="8">
        <v>5.0350069163383526E-2</v>
      </c>
      <c r="K33" s="8">
        <v>2.2380572165974426E-5</v>
      </c>
    </row>
    <row r="34" spans="2:11">
      <c r="B34" s="13" t="s">
        <v>2044</v>
      </c>
      <c r="C34" s="14"/>
      <c r="D34" s="13"/>
      <c r="E34" s="13"/>
      <c r="F34" s="13"/>
      <c r="G34" s="15">
        <v>164837956.65000001</v>
      </c>
      <c r="I34" s="15">
        <v>5641.8246972822053</v>
      </c>
      <c r="J34" s="56">
        <v>0.50128243577974374</v>
      </c>
      <c r="K34" s="56">
        <v>2.2282720641178603E-4</v>
      </c>
    </row>
    <row r="35" spans="2:11">
      <c r="B35" s="6" t="s">
        <v>2509</v>
      </c>
      <c r="C35" s="17">
        <v>777103052</v>
      </c>
      <c r="D35" s="6" t="s">
        <v>1691</v>
      </c>
      <c r="E35" s="53">
        <v>42884</v>
      </c>
      <c r="F35" s="6" t="s">
        <v>104</v>
      </c>
      <c r="G35" s="7">
        <v>-200000</v>
      </c>
      <c r="H35" s="7">
        <v>6.09</v>
      </c>
      <c r="I35" s="7">
        <v>-12.19</v>
      </c>
      <c r="J35" s="8">
        <v>-1.1000000000000001E-3</v>
      </c>
      <c r="K35" s="8">
        <v>-4.814512665500093E-7</v>
      </c>
    </row>
    <row r="36" spans="2:11">
      <c r="B36" s="6" t="s">
        <v>2510</v>
      </c>
      <c r="C36" s="17">
        <v>777103060</v>
      </c>
      <c r="D36" s="6" t="s">
        <v>1691</v>
      </c>
      <c r="E36" s="53">
        <v>42884</v>
      </c>
      <c r="F36" s="6" t="s">
        <v>104</v>
      </c>
      <c r="G36" s="7">
        <v>7400000</v>
      </c>
      <c r="H36" s="7">
        <v>-10.53</v>
      </c>
      <c r="I36" s="7">
        <v>-779.12</v>
      </c>
      <c r="J36" s="8">
        <v>-6.9228013070580907E-2</v>
      </c>
      <c r="K36" s="8">
        <v>-3.0771805643514623E-5</v>
      </c>
    </row>
    <row r="37" spans="2:11">
      <c r="B37" s="6" t="s">
        <v>2510</v>
      </c>
      <c r="C37" s="17">
        <v>777103045</v>
      </c>
      <c r="D37" s="6" t="s">
        <v>1691</v>
      </c>
      <c r="E37" s="53">
        <v>42884</v>
      </c>
      <c r="F37" s="6" t="s">
        <v>104</v>
      </c>
      <c r="G37" s="7">
        <v>-6876000</v>
      </c>
      <c r="H37" s="7">
        <v>-10.53</v>
      </c>
      <c r="I37" s="7">
        <v>723.95</v>
      </c>
      <c r="J37" s="8">
        <v>6.4325931900666197E-2</v>
      </c>
      <c r="K37" s="8">
        <v>2.8592833832557773E-5</v>
      </c>
    </row>
    <row r="38" spans="2:11">
      <c r="B38" s="6" t="s">
        <v>2511</v>
      </c>
      <c r="C38" s="17">
        <v>423293885</v>
      </c>
      <c r="D38" s="6" t="s">
        <v>1691</v>
      </c>
      <c r="E38" s="6" t="s">
        <v>2512</v>
      </c>
      <c r="F38" s="6" t="s">
        <v>104</v>
      </c>
      <c r="G38" s="7">
        <v>-18000</v>
      </c>
      <c r="H38" s="7">
        <v>-3.1</v>
      </c>
      <c r="I38" s="7">
        <v>0.56000000000000005</v>
      </c>
      <c r="J38" s="8">
        <v>4.9758300800294314E-5</v>
      </c>
      <c r="K38" s="8">
        <v>2.2117531523216182E-8</v>
      </c>
    </row>
    <row r="39" spans="2:11">
      <c r="B39" s="6" t="s">
        <v>2511</v>
      </c>
      <c r="C39" s="17">
        <v>423293653</v>
      </c>
      <c r="D39" s="6" t="s">
        <v>1691</v>
      </c>
      <c r="E39" s="6" t="s">
        <v>2512</v>
      </c>
      <c r="F39" s="6" t="s">
        <v>104</v>
      </c>
      <c r="G39" s="7">
        <v>-230000</v>
      </c>
      <c r="H39" s="7">
        <v>-3.1</v>
      </c>
      <c r="I39" s="7">
        <v>7.14</v>
      </c>
      <c r="J39" s="8">
        <v>6.3441833520375243E-4</v>
      </c>
      <c r="K39" s="8">
        <v>2.8199852692100625E-7</v>
      </c>
    </row>
    <row r="40" spans="2:11">
      <c r="B40" s="6" t="s">
        <v>2511</v>
      </c>
      <c r="C40" s="17">
        <v>423293851</v>
      </c>
      <c r="D40" s="6" t="s">
        <v>1691</v>
      </c>
      <c r="E40" s="6" t="s">
        <v>2512</v>
      </c>
      <c r="F40" s="6" t="s">
        <v>104</v>
      </c>
      <c r="G40" s="7">
        <v>-330000</v>
      </c>
      <c r="H40" s="7">
        <v>-3.1</v>
      </c>
      <c r="I40" s="7">
        <v>10.24</v>
      </c>
      <c r="J40" s="8">
        <v>9.0986607177681025E-4</v>
      </c>
      <c r="K40" s="8">
        <v>4.044348621388101E-7</v>
      </c>
    </row>
    <row r="41" spans="2:11">
      <c r="B41" s="6" t="s">
        <v>2511</v>
      </c>
      <c r="C41" s="17">
        <v>423294255</v>
      </c>
      <c r="D41" s="6" t="s">
        <v>1691</v>
      </c>
      <c r="E41" s="6" t="s">
        <v>2512</v>
      </c>
      <c r="F41" s="6" t="s">
        <v>104</v>
      </c>
      <c r="G41" s="7">
        <v>-3300</v>
      </c>
      <c r="H41" s="7">
        <v>-3.1</v>
      </c>
      <c r="I41" s="7">
        <v>0.1</v>
      </c>
      <c r="J41" s="8">
        <v>8.8854108571954134E-6</v>
      </c>
      <c r="K41" s="8">
        <v>3.949559200574318E-9</v>
      </c>
    </row>
    <row r="42" spans="2:11">
      <c r="B42" s="6" t="s">
        <v>2513</v>
      </c>
      <c r="C42" s="17">
        <v>422357319</v>
      </c>
      <c r="D42" s="6" t="s">
        <v>1691</v>
      </c>
      <c r="E42" s="6" t="s">
        <v>2514</v>
      </c>
      <c r="F42" s="6" t="s">
        <v>104</v>
      </c>
      <c r="G42" s="7">
        <v>7367000</v>
      </c>
      <c r="H42" s="7">
        <v>5.0999999999999996</v>
      </c>
      <c r="I42" s="7">
        <v>375.68</v>
      </c>
      <c r="J42" s="8">
        <v>3.3380711508311726E-2</v>
      </c>
      <c r="K42" s="8">
        <v>1.4837704004717597E-5</v>
      </c>
    </row>
    <row r="43" spans="2:11">
      <c r="B43" s="6" t="s">
        <v>2513</v>
      </c>
      <c r="C43" s="17">
        <v>422357327</v>
      </c>
      <c r="D43" s="6" t="s">
        <v>1691</v>
      </c>
      <c r="E43" s="6" t="s">
        <v>2514</v>
      </c>
      <c r="F43" s="6" t="s">
        <v>104</v>
      </c>
      <c r="G43" s="7">
        <v>1250000</v>
      </c>
      <c r="H43" s="7">
        <v>5.0999999999999996</v>
      </c>
      <c r="I43" s="7">
        <v>63.74</v>
      </c>
      <c r="J43" s="8">
        <v>5.6635608803763567E-3</v>
      </c>
      <c r="K43" s="8">
        <v>2.51744903444607E-6</v>
      </c>
    </row>
    <row r="44" spans="2:11">
      <c r="B44" s="6" t="s">
        <v>2513</v>
      </c>
      <c r="C44" s="17">
        <v>422357301</v>
      </c>
      <c r="D44" s="6" t="s">
        <v>1691</v>
      </c>
      <c r="E44" s="6" t="s">
        <v>2514</v>
      </c>
      <c r="F44" s="6" t="s">
        <v>104</v>
      </c>
      <c r="G44" s="7">
        <v>955000</v>
      </c>
      <c r="H44" s="7">
        <v>5.0999999999999996</v>
      </c>
      <c r="I44" s="7">
        <v>48.7</v>
      </c>
      <c r="J44" s="8">
        <v>4.3271950874541661E-3</v>
      </c>
      <c r="K44" s="8">
        <v>1.9234353306796928E-6</v>
      </c>
    </row>
    <row r="45" spans="2:11">
      <c r="B45" s="6" t="s">
        <v>2513</v>
      </c>
      <c r="C45" s="17">
        <v>422357285</v>
      </c>
      <c r="D45" s="6" t="s">
        <v>1691</v>
      </c>
      <c r="E45" s="6" t="s">
        <v>2514</v>
      </c>
      <c r="F45" s="6" t="s">
        <v>104</v>
      </c>
      <c r="G45" s="7">
        <v>4330000</v>
      </c>
      <c r="H45" s="7">
        <v>5.0999999999999996</v>
      </c>
      <c r="I45" s="7">
        <v>220.81</v>
      </c>
      <c r="J45" s="8">
        <v>1.9619875713773192E-2</v>
      </c>
      <c r="K45" s="8">
        <v>8.7210216707881498E-6</v>
      </c>
    </row>
    <row r="46" spans="2:11">
      <c r="B46" s="6" t="s">
        <v>2513</v>
      </c>
      <c r="C46" s="17">
        <v>422357293</v>
      </c>
      <c r="D46" s="6" t="s">
        <v>1691</v>
      </c>
      <c r="E46" s="6" t="s">
        <v>2514</v>
      </c>
      <c r="F46" s="6" t="s">
        <v>104</v>
      </c>
      <c r="G46" s="7">
        <v>281000</v>
      </c>
      <c r="H46" s="7">
        <v>5.0999999999999996</v>
      </c>
      <c r="I46" s="7">
        <v>14.33</v>
      </c>
      <c r="J46" s="8">
        <v>1.2732793758361027E-3</v>
      </c>
      <c r="K46" s="8">
        <v>5.659718334422997E-7</v>
      </c>
    </row>
    <row r="47" spans="2:11">
      <c r="B47" s="6" t="s">
        <v>2513</v>
      </c>
      <c r="C47" s="17">
        <v>422357335</v>
      </c>
      <c r="D47" s="6" t="s">
        <v>1691</v>
      </c>
      <c r="E47" s="6" t="s">
        <v>2514</v>
      </c>
      <c r="F47" s="6" t="s">
        <v>104</v>
      </c>
      <c r="G47" s="7">
        <v>5200000</v>
      </c>
      <c r="H47" s="7">
        <v>5.0999999999999996</v>
      </c>
      <c r="I47" s="7">
        <v>265.17</v>
      </c>
      <c r="J47" s="8">
        <v>2.3561443970025079E-2</v>
      </c>
      <c r="K47" s="8">
        <v>1.0473046132162919E-5</v>
      </c>
    </row>
    <row r="48" spans="2:11">
      <c r="B48" s="6" t="s">
        <v>2513</v>
      </c>
      <c r="C48" s="17">
        <v>422357350</v>
      </c>
      <c r="D48" s="6" t="s">
        <v>1691</v>
      </c>
      <c r="E48" s="6" t="s">
        <v>2514</v>
      </c>
      <c r="F48" s="6" t="s">
        <v>104</v>
      </c>
      <c r="G48" s="7">
        <v>310000</v>
      </c>
      <c r="H48" s="7">
        <v>5.0999999999999996</v>
      </c>
      <c r="I48" s="7">
        <v>15.81</v>
      </c>
      <c r="J48" s="8">
        <v>1.4047834565225948E-3</v>
      </c>
      <c r="K48" s="8">
        <v>6.244253096107996E-7</v>
      </c>
    </row>
    <row r="49" spans="2:11">
      <c r="B49" s="6" t="s">
        <v>2513</v>
      </c>
      <c r="C49" s="17">
        <v>422357343</v>
      </c>
      <c r="D49" s="6" t="s">
        <v>1691</v>
      </c>
      <c r="E49" s="6" t="s">
        <v>2514</v>
      </c>
      <c r="F49" s="6" t="s">
        <v>104</v>
      </c>
      <c r="G49" s="7">
        <v>345000</v>
      </c>
      <c r="H49" s="7">
        <v>5.0999999999999996</v>
      </c>
      <c r="I49" s="7">
        <v>17.59</v>
      </c>
      <c r="J49" s="8">
        <v>1.562943769780673E-3</v>
      </c>
      <c r="K49" s="8">
        <v>6.947274633810224E-7</v>
      </c>
    </row>
    <row r="50" spans="2:11">
      <c r="B50" s="6" t="s">
        <v>2513</v>
      </c>
      <c r="C50" s="17">
        <v>422357368</v>
      </c>
      <c r="D50" s="6" t="s">
        <v>1691</v>
      </c>
      <c r="E50" s="6" t="s">
        <v>2514</v>
      </c>
      <c r="F50" s="6" t="s">
        <v>104</v>
      </c>
      <c r="G50" s="7">
        <v>9550000</v>
      </c>
      <c r="H50" s="7">
        <v>5.0999999999999996</v>
      </c>
      <c r="I50" s="7">
        <v>487</v>
      </c>
      <c r="J50" s="8">
        <v>4.3271950874541658E-2</v>
      </c>
      <c r="K50" s="8">
        <v>1.9234353306796927E-5</v>
      </c>
    </row>
    <row r="51" spans="2:11">
      <c r="B51" s="6" t="s">
        <v>2513</v>
      </c>
      <c r="C51" s="17">
        <v>422357384</v>
      </c>
      <c r="D51" s="6" t="s">
        <v>1691</v>
      </c>
      <c r="E51" s="6" t="s">
        <v>2514</v>
      </c>
      <c r="F51" s="6" t="s">
        <v>104</v>
      </c>
      <c r="G51" s="7">
        <v>320000</v>
      </c>
      <c r="H51" s="7">
        <v>5.0999999999999996</v>
      </c>
      <c r="I51" s="7">
        <v>16.32</v>
      </c>
      <c r="J51" s="8">
        <v>1.4500990518942914E-3</v>
      </c>
      <c r="K51" s="8">
        <v>6.445680615337286E-7</v>
      </c>
    </row>
    <row r="52" spans="2:11">
      <c r="B52" s="6" t="s">
        <v>2513</v>
      </c>
      <c r="C52" s="17">
        <v>422357376</v>
      </c>
      <c r="D52" s="6" t="s">
        <v>1691</v>
      </c>
      <c r="E52" s="6" t="s">
        <v>2514</v>
      </c>
      <c r="F52" s="6" t="s">
        <v>104</v>
      </c>
      <c r="G52" s="7">
        <v>1175000</v>
      </c>
      <c r="H52" s="7">
        <v>5.0999999999999996</v>
      </c>
      <c r="I52" s="7">
        <v>59.92</v>
      </c>
      <c r="J52" s="8">
        <v>5.3241381856314919E-3</v>
      </c>
      <c r="K52" s="8">
        <v>2.3665758729841312E-6</v>
      </c>
    </row>
    <row r="53" spans="2:11">
      <c r="B53" s="6" t="s">
        <v>2515</v>
      </c>
      <c r="C53" s="17">
        <v>422358903</v>
      </c>
      <c r="D53" s="6" t="s">
        <v>1691</v>
      </c>
      <c r="E53" s="6" t="s">
        <v>2514</v>
      </c>
      <c r="F53" s="6" t="s">
        <v>104</v>
      </c>
      <c r="G53" s="7">
        <v>-23254000</v>
      </c>
      <c r="H53" s="7">
        <v>3.99</v>
      </c>
      <c r="I53" s="7">
        <v>-926.78</v>
      </c>
      <c r="J53" s="8">
        <v>-8.2348210742315645E-2</v>
      </c>
      <c r="K53" s="8">
        <v>-3.6603724759082659E-5</v>
      </c>
    </row>
    <row r="54" spans="2:11">
      <c r="B54" s="6" t="s">
        <v>2515</v>
      </c>
      <c r="C54" s="17">
        <v>422358911</v>
      </c>
      <c r="D54" s="6" t="s">
        <v>1691</v>
      </c>
      <c r="E54" s="6" t="s">
        <v>2514</v>
      </c>
      <c r="F54" s="6" t="s">
        <v>104</v>
      </c>
      <c r="G54" s="7">
        <v>-72000</v>
      </c>
      <c r="H54" s="7">
        <v>3.99</v>
      </c>
      <c r="I54" s="7">
        <v>-2.87</v>
      </c>
      <c r="J54" s="8">
        <v>-2.5501129160150838E-4</v>
      </c>
      <c r="K54" s="8">
        <v>-1.1335234905648291E-7</v>
      </c>
    </row>
    <row r="55" spans="2:11">
      <c r="B55" s="6" t="s">
        <v>2515</v>
      </c>
      <c r="C55" s="17">
        <v>422358929</v>
      </c>
      <c r="D55" s="6" t="s">
        <v>1691</v>
      </c>
      <c r="E55" s="6" t="s">
        <v>2514</v>
      </c>
      <c r="F55" s="6" t="s">
        <v>104</v>
      </c>
      <c r="G55" s="7">
        <v>-674000</v>
      </c>
      <c r="H55" s="7">
        <v>3.99</v>
      </c>
      <c r="I55" s="7">
        <v>-26.86</v>
      </c>
      <c r="J55" s="8">
        <v>-2.3866213562426879E-3</v>
      </c>
      <c r="K55" s="8">
        <v>-1.0608516012742616E-6</v>
      </c>
    </row>
    <row r="56" spans="2:11">
      <c r="B56" s="6" t="s">
        <v>2515</v>
      </c>
      <c r="C56" s="17">
        <v>422358879</v>
      </c>
      <c r="D56" s="6" t="s">
        <v>1691</v>
      </c>
      <c r="E56" s="6" t="s">
        <v>2514</v>
      </c>
      <c r="F56" s="6" t="s">
        <v>104</v>
      </c>
      <c r="G56" s="7">
        <v>-391000</v>
      </c>
      <c r="H56" s="7">
        <v>3.99</v>
      </c>
      <c r="I56" s="7">
        <v>-15.58</v>
      </c>
      <c r="J56" s="8">
        <v>-1.3843470115510452E-3</v>
      </c>
      <c r="K56" s="8">
        <v>-6.1534132344947871E-7</v>
      </c>
    </row>
    <row r="57" spans="2:11">
      <c r="B57" s="6" t="s">
        <v>2515</v>
      </c>
      <c r="C57" s="17">
        <v>422358994</v>
      </c>
      <c r="D57" s="6" t="s">
        <v>1691</v>
      </c>
      <c r="E57" s="6" t="s">
        <v>2514</v>
      </c>
      <c r="F57" s="6" t="s">
        <v>104</v>
      </c>
      <c r="G57" s="7">
        <v>-43000</v>
      </c>
      <c r="H57" s="7">
        <v>3.99</v>
      </c>
      <c r="I57" s="7">
        <v>-1.71</v>
      </c>
      <c r="J57" s="8">
        <v>-1.5194052565804155E-4</v>
      </c>
      <c r="K57" s="8">
        <v>-6.7537462329820825E-8</v>
      </c>
    </row>
    <row r="58" spans="2:11">
      <c r="B58" s="6" t="s">
        <v>2515</v>
      </c>
      <c r="C58" s="17">
        <v>422358895</v>
      </c>
      <c r="D58" s="6" t="s">
        <v>1691</v>
      </c>
      <c r="E58" s="6" t="s">
        <v>2514</v>
      </c>
      <c r="F58" s="6" t="s">
        <v>104</v>
      </c>
      <c r="G58" s="7">
        <v>-219000</v>
      </c>
      <c r="H58" s="7">
        <v>3.99</v>
      </c>
      <c r="I58" s="7">
        <v>-8.73</v>
      </c>
      <c r="J58" s="8">
        <v>-7.7569636783315953E-4</v>
      </c>
      <c r="K58" s="8">
        <v>-3.4479651821013795E-7</v>
      </c>
    </row>
    <row r="59" spans="2:11">
      <c r="B59" s="6" t="s">
        <v>2515</v>
      </c>
      <c r="C59" s="17">
        <v>422358937</v>
      </c>
      <c r="D59" s="6" t="s">
        <v>1691</v>
      </c>
      <c r="E59" s="6" t="s">
        <v>2514</v>
      </c>
      <c r="F59" s="6" t="s">
        <v>104</v>
      </c>
      <c r="G59" s="7">
        <v>-7259000</v>
      </c>
      <c r="H59" s="7">
        <v>3.99</v>
      </c>
      <c r="I59" s="7">
        <v>-289.31</v>
      </c>
      <c r="J59" s="8">
        <v>-2.5706382150952049E-2</v>
      </c>
      <c r="K59" s="8">
        <v>-1.1426469723181558E-5</v>
      </c>
    </row>
    <row r="60" spans="2:11">
      <c r="B60" s="6" t="s">
        <v>2515</v>
      </c>
      <c r="C60" s="17">
        <v>422358978</v>
      </c>
      <c r="D60" s="6" t="s">
        <v>1691</v>
      </c>
      <c r="E60" s="6" t="s">
        <v>2514</v>
      </c>
      <c r="F60" s="6" t="s">
        <v>104</v>
      </c>
      <c r="G60" s="7">
        <v>-1319000</v>
      </c>
      <c r="H60" s="7">
        <v>3.99</v>
      </c>
      <c r="I60" s="7">
        <v>-52.57</v>
      </c>
      <c r="J60" s="8">
        <v>-4.6710604876276287E-3</v>
      </c>
      <c r="K60" s="8">
        <v>-2.0762832717419186E-6</v>
      </c>
    </row>
    <row r="61" spans="2:11">
      <c r="B61" s="6" t="s">
        <v>2515</v>
      </c>
      <c r="C61" s="17">
        <v>422358887</v>
      </c>
      <c r="D61" s="6" t="s">
        <v>1691</v>
      </c>
      <c r="E61" s="6" t="s">
        <v>2514</v>
      </c>
      <c r="F61" s="6" t="s">
        <v>104</v>
      </c>
      <c r="G61" s="7">
        <v>-3655000</v>
      </c>
      <c r="H61" s="7">
        <v>3.99</v>
      </c>
      <c r="I61" s="7">
        <v>-145.66999999999999</v>
      </c>
      <c r="J61" s="8">
        <v>-1.2943377995676556E-2</v>
      </c>
      <c r="K61" s="8">
        <v>-5.7533228874766078E-6</v>
      </c>
    </row>
    <row r="62" spans="2:11">
      <c r="B62" s="6" t="s">
        <v>2515</v>
      </c>
      <c r="C62" s="17">
        <v>422358986</v>
      </c>
      <c r="D62" s="6" t="s">
        <v>1691</v>
      </c>
      <c r="E62" s="6" t="s">
        <v>2514</v>
      </c>
      <c r="F62" s="6" t="s">
        <v>104</v>
      </c>
      <c r="G62" s="7">
        <v>-130000</v>
      </c>
      <c r="H62" s="7">
        <v>3.99</v>
      </c>
      <c r="I62" s="7">
        <v>-5.18</v>
      </c>
      <c r="J62" s="8">
        <v>-4.6026428240272235E-4</v>
      </c>
      <c r="K62" s="8">
        <v>-2.0458716658974963E-7</v>
      </c>
    </row>
    <row r="63" spans="2:11">
      <c r="B63" s="6" t="s">
        <v>2515</v>
      </c>
      <c r="C63" s="17">
        <v>422358945</v>
      </c>
      <c r="D63" s="6" t="s">
        <v>1691</v>
      </c>
      <c r="E63" s="6" t="s">
        <v>2514</v>
      </c>
      <c r="F63" s="6" t="s">
        <v>104</v>
      </c>
      <c r="G63" s="7">
        <v>-886000</v>
      </c>
      <c r="H63" s="7">
        <v>3.99</v>
      </c>
      <c r="I63" s="7">
        <v>-35.31</v>
      </c>
      <c r="J63" s="8">
        <v>-3.1374385736757005E-3</v>
      </c>
      <c r="K63" s="8">
        <v>-1.3945893537227916E-6</v>
      </c>
    </row>
    <row r="64" spans="2:11">
      <c r="B64" s="6" t="s">
        <v>2515</v>
      </c>
      <c r="C64" s="17">
        <v>422358952</v>
      </c>
      <c r="D64" s="6" t="s">
        <v>1691</v>
      </c>
      <c r="E64" s="6" t="s">
        <v>2514</v>
      </c>
      <c r="F64" s="6" t="s">
        <v>104</v>
      </c>
      <c r="G64" s="7">
        <v>-1307000</v>
      </c>
      <c r="H64" s="7">
        <v>3.99</v>
      </c>
      <c r="I64" s="7">
        <v>-52.09</v>
      </c>
      <c r="J64" s="8">
        <v>-4.6284105155130909E-3</v>
      </c>
      <c r="K64" s="8">
        <v>-2.0573253875791622E-6</v>
      </c>
    </row>
    <row r="65" spans="2:11">
      <c r="B65" s="6" t="s">
        <v>2515</v>
      </c>
      <c r="C65" s="17">
        <v>422358960</v>
      </c>
      <c r="D65" s="6" t="s">
        <v>1691</v>
      </c>
      <c r="E65" s="6" t="s">
        <v>2514</v>
      </c>
      <c r="F65" s="6" t="s">
        <v>104</v>
      </c>
      <c r="G65" s="7">
        <v>-17395000</v>
      </c>
      <c r="H65" s="7">
        <v>3.99</v>
      </c>
      <c r="I65" s="7">
        <v>-693.28</v>
      </c>
      <c r="J65" s="8">
        <v>-6.1600776390764354E-2</v>
      </c>
      <c r="K65" s="8">
        <v>-2.7381504025741626E-5</v>
      </c>
    </row>
    <row r="66" spans="2:11">
      <c r="B66" s="6" t="s">
        <v>2515</v>
      </c>
      <c r="C66" s="17">
        <v>422358861</v>
      </c>
      <c r="D66" s="6" t="s">
        <v>1691</v>
      </c>
      <c r="E66" s="6" t="s">
        <v>2514</v>
      </c>
      <c r="F66" s="6" t="s">
        <v>104</v>
      </c>
      <c r="G66" s="7">
        <v>-3802000</v>
      </c>
      <c r="H66" s="7">
        <v>3.99</v>
      </c>
      <c r="I66" s="7">
        <v>-151.53</v>
      </c>
      <c r="J66" s="8">
        <v>-1.3464063071908209E-2</v>
      </c>
      <c r="K66" s="8">
        <v>-5.9847670566302634E-6</v>
      </c>
    </row>
    <row r="67" spans="2:11">
      <c r="B67" s="6" t="s">
        <v>2515</v>
      </c>
      <c r="C67" s="17">
        <v>422358374</v>
      </c>
      <c r="D67" s="6" t="s">
        <v>1691</v>
      </c>
      <c r="E67" s="6" t="s">
        <v>2514</v>
      </c>
      <c r="F67" s="6" t="s">
        <v>104</v>
      </c>
      <c r="G67" s="7">
        <v>54000</v>
      </c>
      <c r="H67" s="7">
        <v>3.99</v>
      </c>
      <c r="I67" s="7">
        <v>2.15</v>
      </c>
      <c r="J67" s="8">
        <v>1.9103633342970136E-4</v>
      </c>
      <c r="K67" s="8">
        <v>8.4915522812347826E-8</v>
      </c>
    </row>
    <row r="68" spans="2:11">
      <c r="B68" s="6" t="s">
        <v>2515</v>
      </c>
      <c r="C68" s="17">
        <v>422358382</v>
      </c>
      <c r="D68" s="6" t="s">
        <v>1691</v>
      </c>
      <c r="E68" s="6" t="s">
        <v>2514</v>
      </c>
      <c r="F68" s="6" t="s">
        <v>104</v>
      </c>
      <c r="G68" s="7">
        <v>40000</v>
      </c>
      <c r="H68" s="7">
        <v>3.99</v>
      </c>
      <c r="I68" s="7">
        <v>1.59</v>
      </c>
      <c r="J68" s="8">
        <v>1.4127803262940707E-4</v>
      </c>
      <c r="K68" s="8">
        <v>6.2797991289131651E-8</v>
      </c>
    </row>
    <row r="69" spans="2:11">
      <c r="B69" s="6" t="s">
        <v>2515</v>
      </c>
      <c r="C69" s="17">
        <v>422358853</v>
      </c>
      <c r="D69" s="6" t="s">
        <v>1691</v>
      </c>
      <c r="E69" s="6" t="s">
        <v>2514</v>
      </c>
      <c r="F69" s="6" t="s">
        <v>104</v>
      </c>
      <c r="G69" s="7">
        <v>-890000</v>
      </c>
      <c r="H69" s="7">
        <v>3.99</v>
      </c>
      <c r="I69" s="7">
        <v>-35.47</v>
      </c>
      <c r="J69" s="8">
        <v>-3.1516552310472128E-3</v>
      </c>
      <c r="K69" s="8">
        <v>-1.4009086484437104E-6</v>
      </c>
    </row>
    <row r="70" spans="2:11">
      <c r="B70" s="6" t="s">
        <v>2516</v>
      </c>
      <c r="C70" s="17">
        <v>422355347</v>
      </c>
      <c r="D70" s="6" t="s">
        <v>1691</v>
      </c>
      <c r="E70" s="6" t="s">
        <v>2514</v>
      </c>
      <c r="F70" s="6" t="s">
        <v>104</v>
      </c>
      <c r="G70" s="7">
        <v>-723000</v>
      </c>
      <c r="H70" s="7">
        <v>-14.15</v>
      </c>
      <c r="I70" s="7">
        <v>102.29</v>
      </c>
      <c r="J70" s="8">
        <v>9.0888867658251889E-3</v>
      </c>
      <c r="K70" s="8">
        <v>4.0400041062674699E-6</v>
      </c>
    </row>
    <row r="71" spans="2:11">
      <c r="B71" s="6" t="s">
        <v>2516</v>
      </c>
      <c r="C71" s="17">
        <v>422355354</v>
      </c>
      <c r="D71" s="6" t="s">
        <v>1691</v>
      </c>
      <c r="E71" s="6" t="s">
        <v>2514</v>
      </c>
      <c r="F71" s="6" t="s">
        <v>104</v>
      </c>
      <c r="G71" s="7">
        <v>-338000</v>
      </c>
      <c r="H71" s="7">
        <v>-14.15</v>
      </c>
      <c r="I71" s="7">
        <v>47.82</v>
      </c>
      <c r="J71" s="8">
        <v>4.2490034719108467E-3</v>
      </c>
      <c r="K71" s="8">
        <v>1.8886792097146386E-6</v>
      </c>
    </row>
    <row r="72" spans="2:11">
      <c r="B72" s="6" t="s">
        <v>2516</v>
      </c>
      <c r="C72" s="17">
        <v>422355339</v>
      </c>
      <c r="D72" s="6" t="s">
        <v>1691</v>
      </c>
      <c r="E72" s="6" t="s">
        <v>2514</v>
      </c>
      <c r="F72" s="6" t="s">
        <v>104</v>
      </c>
      <c r="G72" s="7">
        <v>-140000</v>
      </c>
      <c r="H72" s="7">
        <v>-14.15</v>
      </c>
      <c r="I72" s="7">
        <v>19.809999999999999</v>
      </c>
      <c r="J72" s="8">
        <v>1.7601998908104112E-3</v>
      </c>
      <c r="K72" s="8">
        <v>7.824076776337722E-7</v>
      </c>
    </row>
    <row r="73" spans="2:11">
      <c r="B73" s="6" t="s">
        <v>2516</v>
      </c>
      <c r="C73" s="17">
        <v>422355313</v>
      </c>
      <c r="D73" s="6" t="s">
        <v>1691</v>
      </c>
      <c r="E73" s="6" t="s">
        <v>2514</v>
      </c>
      <c r="F73" s="6" t="s">
        <v>104</v>
      </c>
      <c r="G73" s="7">
        <v>-88000</v>
      </c>
      <c r="H73" s="7">
        <v>-14.15</v>
      </c>
      <c r="I73" s="7">
        <v>12.45</v>
      </c>
      <c r="J73" s="8">
        <v>1.1062336517208289E-3</v>
      </c>
      <c r="K73" s="8">
        <v>4.917201204715025E-7</v>
      </c>
    </row>
    <row r="74" spans="2:11">
      <c r="B74" s="6" t="s">
        <v>2516</v>
      </c>
      <c r="C74" s="17">
        <v>422355321</v>
      </c>
      <c r="D74" s="6" t="s">
        <v>1691</v>
      </c>
      <c r="E74" s="6" t="s">
        <v>2514</v>
      </c>
      <c r="F74" s="6" t="s">
        <v>104</v>
      </c>
      <c r="G74" s="7">
        <v>-1604000</v>
      </c>
      <c r="H74" s="7">
        <v>-14.15</v>
      </c>
      <c r="I74" s="7">
        <v>226.93</v>
      </c>
      <c r="J74" s="8">
        <v>2.0163662858233549E-2</v>
      </c>
      <c r="K74" s="8">
        <v>8.9627346938632995E-6</v>
      </c>
    </row>
    <row r="75" spans="2:11">
      <c r="B75" s="6" t="s">
        <v>2516</v>
      </c>
      <c r="C75" s="17">
        <v>422355412</v>
      </c>
      <c r="D75" s="6" t="s">
        <v>1691</v>
      </c>
      <c r="E75" s="6" t="s">
        <v>2514</v>
      </c>
      <c r="F75" s="6" t="s">
        <v>104</v>
      </c>
      <c r="G75" s="7">
        <v>80000</v>
      </c>
      <c r="H75" s="7">
        <v>-14.15</v>
      </c>
      <c r="I75" s="7">
        <v>-11.32</v>
      </c>
      <c r="J75" s="8">
        <v>-1.0058285090345208E-3</v>
      </c>
      <c r="K75" s="8">
        <v>-4.4709010150501275E-7</v>
      </c>
    </row>
    <row r="76" spans="2:11">
      <c r="B76" s="6" t="s">
        <v>2516</v>
      </c>
      <c r="C76" s="17">
        <v>422355420</v>
      </c>
      <c r="D76" s="6" t="s">
        <v>1691</v>
      </c>
      <c r="E76" s="6" t="s">
        <v>2514</v>
      </c>
      <c r="F76" s="6" t="s">
        <v>104</v>
      </c>
      <c r="G76" s="7">
        <v>1031000</v>
      </c>
      <c r="H76" s="7">
        <v>-14.15</v>
      </c>
      <c r="I76" s="7">
        <v>-145.87</v>
      </c>
      <c r="J76" s="8">
        <v>-1.2961148817390949E-2</v>
      </c>
      <c r="K76" s="8">
        <v>-5.7612220058777575E-6</v>
      </c>
    </row>
    <row r="77" spans="2:11">
      <c r="B77" s="6" t="s">
        <v>2516</v>
      </c>
      <c r="C77" s="17">
        <v>422355404</v>
      </c>
      <c r="D77" s="6" t="s">
        <v>1691</v>
      </c>
      <c r="E77" s="6" t="s">
        <v>2514</v>
      </c>
      <c r="F77" s="6" t="s">
        <v>104</v>
      </c>
      <c r="G77" s="7">
        <v>137000</v>
      </c>
      <c r="H77" s="7">
        <v>-14.15</v>
      </c>
      <c r="I77" s="7">
        <v>-19.38</v>
      </c>
      <c r="J77" s="8">
        <v>-1.721992624124471E-3</v>
      </c>
      <c r="K77" s="8">
        <v>-7.654245730713027E-7</v>
      </c>
    </row>
    <row r="78" spans="2:11">
      <c r="B78" s="6" t="s">
        <v>2516</v>
      </c>
      <c r="C78" s="17">
        <v>422355388</v>
      </c>
      <c r="D78" s="6" t="s">
        <v>1691</v>
      </c>
      <c r="E78" s="6" t="s">
        <v>2514</v>
      </c>
      <c r="F78" s="6" t="s">
        <v>104</v>
      </c>
      <c r="G78" s="7">
        <v>235000</v>
      </c>
      <c r="H78" s="7">
        <v>-14.15</v>
      </c>
      <c r="I78" s="7">
        <v>-33.25</v>
      </c>
      <c r="J78" s="8">
        <v>-2.9543991100174746E-3</v>
      </c>
      <c r="K78" s="8">
        <v>-1.3132284341909606E-6</v>
      </c>
    </row>
    <row r="79" spans="2:11">
      <c r="B79" s="6" t="s">
        <v>2516</v>
      </c>
      <c r="C79" s="17">
        <v>422355396</v>
      </c>
      <c r="D79" s="6" t="s">
        <v>1691</v>
      </c>
      <c r="E79" s="6" t="s">
        <v>2514</v>
      </c>
      <c r="F79" s="6" t="s">
        <v>104</v>
      </c>
      <c r="G79" s="7">
        <v>217000</v>
      </c>
      <c r="H79" s="7">
        <v>-14.15</v>
      </c>
      <c r="I79" s="7">
        <v>-30.7</v>
      </c>
      <c r="J79" s="8">
        <v>-2.7278211331589917E-3</v>
      </c>
      <c r="K79" s="8">
        <v>-1.2125146745763154E-6</v>
      </c>
    </row>
    <row r="80" spans="2:11">
      <c r="B80" s="6" t="s">
        <v>2517</v>
      </c>
      <c r="C80" s="17">
        <v>422355453</v>
      </c>
      <c r="D80" s="6" t="s">
        <v>1691</v>
      </c>
      <c r="E80" s="6" t="s">
        <v>2514</v>
      </c>
      <c r="F80" s="6" t="s">
        <v>104</v>
      </c>
      <c r="G80" s="7">
        <v>5600000</v>
      </c>
      <c r="H80" s="7">
        <v>-1.58</v>
      </c>
      <c r="I80" s="7">
        <v>-88.26</v>
      </c>
      <c r="J80" s="8">
        <v>-7.8422636225606718E-3</v>
      </c>
      <c r="K80" s="8">
        <v>-3.4858809504268928E-6</v>
      </c>
    </row>
    <row r="81" spans="2:11">
      <c r="B81" s="6" t="s">
        <v>2517</v>
      </c>
      <c r="C81" s="17">
        <v>422355446</v>
      </c>
      <c r="D81" s="6" t="s">
        <v>1691</v>
      </c>
      <c r="E81" s="6" t="s">
        <v>2514</v>
      </c>
      <c r="F81" s="6" t="s">
        <v>104</v>
      </c>
      <c r="G81" s="7">
        <v>1700000</v>
      </c>
      <c r="H81" s="7">
        <v>-1.58</v>
      </c>
      <c r="I81" s="7">
        <v>-26.79</v>
      </c>
      <c r="J81" s="8">
        <v>-2.3804015686426511E-3</v>
      </c>
      <c r="K81" s="8">
        <v>-1.0580869098338596E-6</v>
      </c>
    </row>
    <row r="82" spans="2:11">
      <c r="B82" s="6" t="s">
        <v>2517</v>
      </c>
      <c r="C82" s="17">
        <v>422355370</v>
      </c>
      <c r="D82" s="6" t="s">
        <v>1691</v>
      </c>
      <c r="E82" s="6" t="s">
        <v>2514</v>
      </c>
      <c r="F82" s="6" t="s">
        <v>104</v>
      </c>
      <c r="G82" s="7">
        <v>5000000</v>
      </c>
      <c r="H82" s="7">
        <v>-1.58</v>
      </c>
      <c r="I82" s="7">
        <v>-78.81</v>
      </c>
      <c r="J82" s="8">
        <v>-7.0025922965557047E-3</v>
      </c>
      <c r="K82" s="8">
        <v>-3.1126476059726198E-6</v>
      </c>
    </row>
    <row r="83" spans="2:11">
      <c r="B83" s="6" t="s">
        <v>2518</v>
      </c>
      <c r="C83" s="17">
        <v>422356352</v>
      </c>
      <c r="D83" s="6" t="s">
        <v>1691</v>
      </c>
      <c r="E83" s="6" t="s">
        <v>2514</v>
      </c>
      <c r="F83" s="6" t="s">
        <v>104</v>
      </c>
      <c r="G83" s="7">
        <v>88715000</v>
      </c>
      <c r="H83" s="7">
        <v>-0.1</v>
      </c>
      <c r="I83" s="7">
        <v>-87.53</v>
      </c>
      <c r="J83" s="8">
        <v>-7.7774001233031449E-3</v>
      </c>
      <c r="K83" s="8">
        <v>-3.4570491682627002E-6</v>
      </c>
    </row>
    <row r="84" spans="2:11">
      <c r="B84" s="6" t="s">
        <v>2518</v>
      </c>
      <c r="C84" s="17">
        <v>422356998</v>
      </c>
      <c r="D84" s="6" t="s">
        <v>1691</v>
      </c>
      <c r="E84" s="6" t="s">
        <v>2514</v>
      </c>
      <c r="F84" s="6" t="s">
        <v>104</v>
      </c>
      <c r="G84" s="7">
        <v>-25100000</v>
      </c>
      <c r="H84" s="7">
        <v>-0.1</v>
      </c>
      <c r="I84" s="7">
        <v>24.76</v>
      </c>
      <c r="J84" s="8">
        <v>2.2000277282415845E-3</v>
      </c>
      <c r="K84" s="8">
        <v>9.7791085806220101E-7</v>
      </c>
    </row>
    <row r="85" spans="2:11">
      <c r="B85" s="6" t="s">
        <v>2518</v>
      </c>
      <c r="C85" s="17">
        <v>422357004</v>
      </c>
      <c r="D85" s="6" t="s">
        <v>1691</v>
      </c>
      <c r="E85" s="6" t="s">
        <v>2514</v>
      </c>
      <c r="F85" s="6" t="s">
        <v>104</v>
      </c>
      <c r="G85" s="7">
        <v>-92000000</v>
      </c>
      <c r="H85" s="7">
        <v>-0.1</v>
      </c>
      <c r="I85" s="7">
        <v>90.77</v>
      </c>
      <c r="J85" s="8">
        <v>8.0652874350762762E-3</v>
      </c>
      <c r="K85" s="8">
        <v>3.5850148863613078E-6</v>
      </c>
    </row>
    <row r="86" spans="2:11">
      <c r="B86" s="6" t="s">
        <v>2518</v>
      </c>
      <c r="C86" s="17">
        <v>422356345</v>
      </c>
      <c r="D86" s="6" t="s">
        <v>1691</v>
      </c>
      <c r="E86" s="6" t="s">
        <v>2514</v>
      </c>
      <c r="F86" s="6" t="s">
        <v>104</v>
      </c>
      <c r="G86" s="7">
        <v>5875000</v>
      </c>
      <c r="H86" s="7">
        <v>-0.1</v>
      </c>
      <c r="I86" s="7">
        <v>-5.8</v>
      </c>
      <c r="J86" s="8">
        <v>-5.1535382971733387E-4</v>
      </c>
      <c r="K86" s="8">
        <v>-2.290744336333104E-7</v>
      </c>
    </row>
    <row r="87" spans="2:11">
      <c r="B87" s="6" t="s">
        <v>2518</v>
      </c>
      <c r="C87" s="17">
        <v>422356311</v>
      </c>
      <c r="D87" s="6" t="s">
        <v>1691</v>
      </c>
      <c r="E87" s="6" t="s">
        <v>2514</v>
      </c>
      <c r="F87" s="6" t="s">
        <v>104</v>
      </c>
      <c r="G87" s="7">
        <v>110000000</v>
      </c>
      <c r="H87" s="7">
        <v>-0.1</v>
      </c>
      <c r="I87" s="7">
        <v>-108.52</v>
      </c>
      <c r="J87" s="8">
        <v>-9.6424478622284624E-3</v>
      </c>
      <c r="K87" s="8">
        <v>-4.2860616444632488E-6</v>
      </c>
    </row>
    <row r="88" spans="2:11">
      <c r="B88" s="6" t="s">
        <v>2518</v>
      </c>
      <c r="C88" s="17">
        <v>422356329</v>
      </c>
      <c r="D88" s="6" t="s">
        <v>1691</v>
      </c>
      <c r="E88" s="6" t="s">
        <v>2514</v>
      </c>
      <c r="F88" s="6" t="s">
        <v>104</v>
      </c>
      <c r="G88" s="7">
        <v>176800000</v>
      </c>
      <c r="H88" s="7">
        <v>-0.1</v>
      </c>
      <c r="I88" s="7">
        <v>-174.43</v>
      </c>
      <c r="J88" s="8">
        <v>-1.5498822158205959E-2</v>
      </c>
      <c r="K88" s="8">
        <v>-6.8892161135617823E-6</v>
      </c>
    </row>
    <row r="89" spans="2:11">
      <c r="B89" s="6" t="s">
        <v>2518</v>
      </c>
      <c r="C89" s="17">
        <v>422356337</v>
      </c>
      <c r="D89" s="6" t="s">
        <v>1691</v>
      </c>
      <c r="E89" s="6" t="s">
        <v>2514</v>
      </c>
      <c r="F89" s="6" t="s">
        <v>104</v>
      </c>
      <c r="G89" s="7">
        <v>896600000</v>
      </c>
      <c r="H89" s="7">
        <v>-0.1</v>
      </c>
      <c r="I89" s="7">
        <v>-884.57</v>
      </c>
      <c r="J89" s="8">
        <v>-7.8597678819493463E-2</v>
      </c>
      <c r="K89" s="8">
        <v>-3.4936615820520241E-5</v>
      </c>
    </row>
    <row r="90" spans="2:11">
      <c r="B90" s="6" t="s">
        <v>2518</v>
      </c>
      <c r="C90" s="17">
        <v>422357053</v>
      </c>
      <c r="D90" s="6" t="s">
        <v>1691</v>
      </c>
      <c r="E90" s="6" t="s">
        <v>2514</v>
      </c>
      <c r="F90" s="6" t="s">
        <v>104</v>
      </c>
      <c r="G90" s="7">
        <v>-1168818000</v>
      </c>
      <c r="H90" s="7">
        <v>-0.1</v>
      </c>
      <c r="I90" s="7">
        <v>1153.1300000000001</v>
      </c>
      <c r="J90" s="8">
        <v>0.10246033821757747</v>
      </c>
      <c r="K90" s="8">
        <v>4.554355200958263E-5</v>
      </c>
    </row>
    <row r="91" spans="2:11">
      <c r="B91" s="6" t="s">
        <v>2518</v>
      </c>
      <c r="C91" s="17">
        <v>422357061</v>
      </c>
      <c r="D91" s="6" t="s">
        <v>1691</v>
      </c>
      <c r="E91" s="6" t="s">
        <v>2514</v>
      </c>
      <c r="F91" s="6" t="s">
        <v>104</v>
      </c>
      <c r="G91" s="7">
        <v>-20662000</v>
      </c>
      <c r="H91" s="7">
        <v>-0.1</v>
      </c>
      <c r="I91" s="7">
        <v>20.38</v>
      </c>
      <c r="J91" s="8">
        <v>1.8108467326964251E-3</v>
      </c>
      <c r="K91" s="8">
        <v>8.0492016507704591E-7</v>
      </c>
    </row>
    <row r="92" spans="2:11">
      <c r="B92" s="6" t="s">
        <v>2518</v>
      </c>
      <c r="C92" s="17">
        <v>422357079</v>
      </c>
      <c r="D92" s="6" t="s">
        <v>1691</v>
      </c>
      <c r="E92" s="6" t="s">
        <v>2514</v>
      </c>
      <c r="F92" s="6" t="s">
        <v>104</v>
      </c>
      <c r="G92" s="7">
        <v>-1400000</v>
      </c>
      <c r="H92" s="7">
        <v>-0.1</v>
      </c>
      <c r="I92" s="7">
        <v>1.38</v>
      </c>
      <c r="J92" s="8">
        <v>1.2261866982929669E-4</v>
      </c>
      <c r="K92" s="8">
        <v>5.4503916967925575E-8</v>
      </c>
    </row>
    <row r="93" spans="2:11">
      <c r="B93" s="6" t="s">
        <v>2518</v>
      </c>
      <c r="C93" s="17">
        <v>422357046</v>
      </c>
      <c r="D93" s="6" t="s">
        <v>1691</v>
      </c>
      <c r="E93" s="6" t="s">
        <v>2514</v>
      </c>
      <c r="F93" s="6" t="s">
        <v>104</v>
      </c>
      <c r="G93" s="7">
        <v>-28570000</v>
      </c>
      <c r="H93" s="7">
        <v>-0.1</v>
      </c>
      <c r="I93" s="7">
        <v>28.19</v>
      </c>
      <c r="J93" s="8">
        <v>2.5047973206433869E-3</v>
      </c>
      <c r="K93" s="8">
        <v>1.1133807386419002E-6</v>
      </c>
    </row>
    <row r="94" spans="2:11">
      <c r="B94" s="6" t="s">
        <v>2518</v>
      </c>
      <c r="C94" s="17">
        <v>422357012</v>
      </c>
      <c r="D94" s="6" t="s">
        <v>1691</v>
      </c>
      <c r="E94" s="6" t="s">
        <v>2514</v>
      </c>
      <c r="F94" s="6" t="s">
        <v>104</v>
      </c>
      <c r="G94" s="7">
        <v>-2039000</v>
      </c>
      <c r="H94" s="7">
        <v>-0.1</v>
      </c>
      <c r="I94" s="7">
        <v>2.0099999999999998</v>
      </c>
      <c r="J94" s="8">
        <v>1.7859675822962779E-4</v>
      </c>
      <c r="K94" s="8">
        <v>7.9386139931543775E-8</v>
      </c>
    </row>
    <row r="95" spans="2:11">
      <c r="B95" s="6" t="s">
        <v>2518</v>
      </c>
      <c r="C95" s="17">
        <v>422357020</v>
      </c>
      <c r="D95" s="6" t="s">
        <v>1691</v>
      </c>
      <c r="E95" s="6" t="s">
        <v>2514</v>
      </c>
      <c r="F95" s="6" t="s">
        <v>104</v>
      </c>
      <c r="G95" s="7">
        <v>-1160000</v>
      </c>
      <c r="H95" s="7">
        <v>-0.1</v>
      </c>
      <c r="I95" s="7">
        <v>1.1399999999999999</v>
      </c>
      <c r="J95" s="8">
        <v>1.0129368377202769E-4</v>
      </c>
      <c r="K95" s="8">
        <v>4.5024974886547212E-8</v>
      </c>
    </row>
    <row r="96" spans="2:11">
      <c r="B96" s="6" t="s">
        <v>2518</v>
      </c>
      <c r="C96" s="17">
        <v>422357038</v>
      </c>
      <c r="D96" s="6" t="s">
        <v>1691</v>
      </c>
      <c r="E96" s="6" t="s">
        <v>2514</v>
      </c>
      <c r="F96" s="6" t="s">
        <v>104</v>
      </c>
      <c r="G96" s="7">
        <v>-64062000</v>
      </c>
      <c r="H96" s="7">
        <v>-0.1</v>
      </c>
      <c r="I96" s="7">
        <v>63.2</v>
      </c>
      <c r="J96" s="8">
        <v>5.6155796617475013E-3</v>
      </c>
      <c r="K96" s="8">
        <v>2.4961214147629688E-6</v>
      </c>
    </row>
    <row r="97" spans="2:11">
      <c r="B97" s="6" t="s">
        <v>2046</v>
      </c>
      <c r="C97" s="17">
        <v>422357558</v>
      </c>
      <c r="D97" s="6" t="s">
        <v>1691</v>
      </c>
      <c r="E97" s="6" t="s">
        <v>2514</v>
      </c>
      <c r="F97" s="6" t="s">
        <v>104</v>
      </c>
      <c r="G97" s="7">
        <v>15575000</v>
      </c>
      <c r="H97" s="7">
        <v>-10.34</v>
      </c>
      <c r="I97" s="7">
        <v>-1610.29</v>
      </c>
      <c r="J97" s="8">
        <v>-0.143080882492332</v>
      </c>
      <c r="K97" s="8">
        <v>-6.3599356850928173E-5</v>
      </c>
    </row>
    <row r="98" spans="2:11">
      <c r="B98" s="6" t="s">
        <v>2046</v>
      </c>
      <c r="C98" s="17">
        <v>422357566</v>
      </c>
      <c r="D98" s="6" t="s">
        <v>1691</v>
      </c>
      <c r="E98" s="6" t="s">
        <v>2514</v>
      </c>
      <c r="F98" s="6" t="s">
        <v>104</v>
      </c>
      <c r="G98" s="7">
        <v>3939280</v>
      </c>
      <c r="H98" s="7">
        <v>-10.34</v>
      </c>
      <c r="I98" s="7">
        <v>-407.28</v>
      </c>
      <c r="J98" s="8">
        <v>-3.6188501339185476E-2</v>
      </c>
      <c r="K98" s="8">
        <v>-1.608576471209908E-5</v>
      </c>
    </row>
    <row r="99" spans="2:11">
      <c r="B99" s="6" t="s">
        <v>2046</v>
      </c>
      <c r="C99" s="17">
        <v>422357541</v>
      </c>
      <c r="D99" s="6" t="s">
        <v>1691</v>
      </c>
      <c r="E99" s="6" t="s">
        <v>2514</v>
      </c>
      <c r="F99" s="6" t="s">
        <v>104</v>
      </c>
      <c r="G99" s="7">
        <v>2145030</v>
      </c>
      <c r="H99" s="7">
        <v>-10.34</v>
      </c>
      <c r="I99" s="7">
        <v>-221.77</v>
      </c>
      <c r="J99" s="8">
        <v>-1.9705175658002269E-2</v>
      </c>
      <c r="K99" s="8">
        <v>-8.7589374391136651E-6</v>
      </c>
    </row>
    <row r="100" spans="2:11">
      <c r="B100" s="6" t="s">
        <v>2046</v>
      </c>
      <c r="C100" s="17">
        <v>422357525</v>
      </c>
      <c r="D100" s="6" t="s">
        <v>1691</v>
      </c>
      <c r="E100" s="6" t="s">
        <v>2514</v>
      </c>
      <c r="F100" s="6" t="s">
        <v>104</v>
      </c>
      <c r="G100" s="7">
        <v>1515480</v>
      </c>
      <c r="H100" s="7">
        <v>-10.34</v>
      </c>
      <c r="I100" s="7">
        <v>-156.68</v>
      </c>
      <c r="J100" s="8">
        <v>-1.3921661731053773E-2</v>
      </c>
      <c r="K100" s="8">
        <v>-6.1881693554598409E-6</v>
      </c>
    </row>
    <row r="101" spans="2:11">
      <c r="B101" s="6" t="s">
        <v>2046</v>
      </c>
      <c r="C101" s="17">
        <v>422357533</v>
      </c>
      <c r="D101" s="6" t="s">
        <v>1691</v>
      </c>
      <c r="E101" s="6" t="s">
        <v>2514</v>
      </c>
      <c r="F101" s="6" t="s">
        <v>104</v>
      </c>
      <c r="G101" s="7">
        <v>354580</v>
      </c>
      <c r="H101" s="7">
        <v>-10.34</v>
      </c>
      <c r="I101" s="7">
        <v>-36.659999999999997</v>
      </c>
      <c r="J101" s="8">
        <v>-3.257391620247838E-3</v>
      </c>
      <c r="K101" s="8">
        <v>-1.4479084029305446E-6</v>
      </c>
    </row>
    <row r="102" spans="2:11">
      <c r="B102" s="6" t="s">
        <v>2046</v>
      </c>
      <c r="C102" s="17">
        <v>422357970</v>
      </c>
      <c r="D102" s="6" t="s">
        <v>1691</v>
      </c>
      <c r="E102" s="6" t="s">
        <v>2514</v>
      </c>
      <c r="F102" s="6" t="s">
        <v>104</v>
      </c>
      <c r="G102" s="7">
        <v>-3769560</v>
      </c>
      <c r="H102" s="7">
        <v>-10.34</v>
      </c>
      <c r="I102" s="7">
        <v>389.73</v>
      </c>
      <c r="J102" s="8">
        <v>3.4629111733747685E-2</v>
      </c>
      <c r="K102" s="8">
        <v>1.5392617072398287E-5</v>
      </c>
    </row>
    <row r="103" spans="2:11">
      <c r="B103" s="6" t="s">
        <v>2046</v>
      </c>
      <c r="C103" s="17">
        <v>422357988</v>
      </c>
      <c r="D103" s="6" t="s">
        <v>1691</v>
      </c>
      <c r="E103" s="6" t="s">
        <v>2514</v>
      </c>
      <c r="F103" s="6" t="s">
        <v>104</v>
      </c>
      <c r="G103" s="7">
        <v>-77880000</v>
      </c>
      <c r="H103" s="7">
        <v>-10.34</v>
      </c>
      <c r="I103" s="7">
        <v>8051.98</v>
      </c>
      <c r="J103" s="8">
        <v>0.71545150513920319</v>
      </c>
      <c r="K103" s="8">
        <v>3.180177169184039E-4</v>
      </c>
    </row>
    <row r="104" spans="2:11">
      <c r="B104" s="6" t="s">
        <v>2046</v>
      </c>
      <c r="C104" s="17">
        <v>422357962</v>
      </c>
      <c r="D104" s="6" t="s">
        <v>1691</v>
      </c>
      <c r="E104" s="6" t="s">
        <v>2514</v>
      </c>
      <c r="F104" s="6" t="s">
        <v>104</v>
      </c>
      <c r="G104" s="7">
        <v>-250000</v>
      </c>
      <c r="H104" s="7">
        <v>-10.34</v>
      </c>
      <c r="I104" s="7">
        <v>25.85</v>
      </c>
      <c r="J104" s="8">
        <v>2.2968787065850145E-3</v>
      </c>
      <c r="K104" s="8">
        <v>1.0209610533484612E-6</v>
      </c>
    </row>
    <row r="105" spans="2:11">
      <c r="B105" s="6" t="s">
        <v>2046</v>
      </c>
      <c r="C105" s="17">
        <v>422357947</v>
      </c>
      <c r="D105" s="6" t="s">
        <v>1691</v>
      </c>
      <c r="E105" s="6" t="s">
        <v>2514</v>
      </c>
      <c r="F105" s="6" t="s">
        <v>104</v>
      </c>
      <c r="G105" s="7">
        <v>-81809000</v>
      </c>
      <c r="H105" s="7">
        <v>-10.34</v>
      </c>
      <c r="I105" s="7">
        <v>8458.2000000000007</v>
      </c>
      <c r="J105" s="8">
        <v>0.75154582112330248</v>
      </c>
      <c r="K105" s="8">
        <v>3.3406161630297694E-4</v>
      </c>
    </row>
    <row r="106" spans="2:11">
      <c r="B106" s="6" t="s">
        <v>2046</v>
      </c>
      <c r="C106" s="17">
        <v>422357954</v>
      </c>
      <c r="D106" s="6" t="s">
        <v>1691</v>
      </c>
      <c r="E106" s="6" t="s">
        <v>2514</v>
      </c>
      <c r="F106" s="6" t="s">
        <v>104</v>
      </c>
      <c r="G106" s="7">
        <v>-1062000</v>
      </c>
      <c r="H106" s="7">
        <v>-10.34</v>
      </c>
      <c r="I106" s="7">
        <v>109.8</v>
      </c>
      <c r="J106" s="8">
        <v>9.7561811212005627E-3</v>
      </c>
      <c r="K106" s="8">
        <v>4.3366160022306008E-6</v>
      </c>
    </row>
    <row r="107" spans="2:11">
      <c r="B107" s="6" t="s">
        <v>2046</v>
      </c>
      <c r="C107" s="17">
        <v>422357517</v>
      </c>
      <c r="D107" s="6" t="s">
        <v>1691</v>
      </c>
      <c r="E107" s="6" t="s">
        <v>2514</v>
      </c>
      <c r="F107" s="6" t="s">
        <v>104</v>
      </c>
      <c r="G107" s="7">
        <v>13185000</v>
      </c>
      <c r="H107" s="7">
        <v>-10.34</v>
      </c>
      <c r="I107" s="7">
        <v>-1363.19</v>
      </c>
      <c r="J107" s="8">
        <v>-0.12112503226420215</v>
      </c>
      <c r="K107" s="8">
        <v>-5.3839996066309041E-5</v>
      </c>
    </row>
    <row r="108" spans="2:11">
      <c r="B108" s="6" t="s">
        <v>2046</v>
      </c>
      <c r="C108" s="17">
        <v>422357509</v>
      </c>
      <c r="D108" s="6" t="s">
        <v>1691</v>
      </c>
      <c r="E108" s="6" t="s">
        <v>2514</v>
      </c>
      <c r="F108" s="6" t="s">
        <v>104</v>
      </c>
      <c r="G108" s="7">
        <v>6355000</v>
      </c>
      <c r="H108" s="7">
        <v>-10.34</v>
      </c>
      <c r="I108" s="7">
        <v>-657.04</v>
      </c>
      <c r="J108" s="8">
        <v>-5.8380703496116737E-2</v>
      </c>
      <c r="K108" s="8">
        <v>-2.5950183771453493E-5</v>
      </c>
    </row>
    <row r="109" spans="2:11">
      <c r="B109" s="6" t="s">
        <v>2046</v>
      </c>
      <c r="C109" s="17">
        <v>422357996</v>
      </c>
      <c r="D109" s="6" t="s">
        <v>1691</v>
      </c>
      <c r="E109" s="6" t="s">
        <v>2514</v>
      </c>
      <c r="F109" s="6" t="s">
        <v>104</v>
      </c>
      <c r="G109" s="7">
        <v>-3760000</v>
      </c>
      <c r="H109" s="7">
        <v>-10.34</v>
      </c>
      <c r="I109" s="7">
        <v>388.74</v>
      </c>
      <c r="J109" s="8">
        <v>3.4541146166261451E-2</v>
      </c>
      <c r="K109" s="8">
        <v>1.5353516436312602E-5</v>
      </c>
    </row>
    <row r="110" spans="2:11">
      <c r="B110" s="6" t="s">
        <v>2046</v>
      </c>
      <c r="C110" s="17">
        <v>422358002</v>
      </c>
      <c r="D110" s="6" t="s">
        <v>1691</v>
      </c>
      <c r="E110" s="6" t="s">
        <v>2514</v>
      </c>
      <c r="F110" s="6" t="s">
        <v>104</v>
      </c>
      <c r="G110" s="7">
        <v>-100000</v>
      </c>
      <c r="H110" s="7">
        <v>-10.34</v>
      </c>
      <c r="I110" s="7">
        <v>10.34</v>
      </c>
      <c r="J110" s="8">
        <v>9.1875148263400566E-4</v>
      </c>
      <c r="K110" s="8">
        <v>4.083844213393844E-7</v>
      </c>
    </row>
    <row r="111" spans="2:11">
      <c r="B111" s="6" t="s">
        <v>2046</v>
      </c>
      <c r="C111" s="17">
        <v>422357574</v>
      </c>
      <c r="D111" s="6" t="s">
        <v>1691</v>
      </c>
      <c r="E111" s="6" t="s">
        <v>2514</v>
      </c>
      <c r="F111" s="6" t="s">
        <v>104</v>
      </c>
      <c r="G111" s="7">
        <v>1402740</v>
      </c>
      <c r="H111" s="7">
        <v>-10.34</v>
      </c>
      <c r="I111" s="7">
        <v>-145.03</v>
      </c>
      <c r="J111" s="8">
        <v>-1.2886511366190507E-2</v>
      </c>
      <c r="K111" s="8">
        <v>-5.7280457085929326E-6</v>
      </c>
    </row>
    <row r="112" spans="2:11">
      <c r="B112" s="6" t="s">
        <v>2046</v>
      </c>
      <c r="C112" s="17">
        <v>422357921</v>
      </c>
      <c r="D112" s="6" t="s">
        <v>1691</v>
      </c>
      <c r="E112" s="6" t="s">
        <v>2514</v>
      </c>
      <c r="F112" s="6" t="s">
        <v>104</v>
      </c>
      <c r="G112" s="7">
        <v>-2000000</v>
      </c>
      <c r="H112" s="7">
        <v>-10.34</v>
      </c>
      <c r="I112" s="7">
        <v>206.78</v>
      </c>
      <c r="J112" s="8">
        <v>1.8373252570508675E-2</v>
      </c>
      <c r="K112" s="8">
        <v>8.1668985149475741E-6</v>
      </c>
    </row>
    <row r="113" spans="2:11">
      <c r="B113" s="6" t="s">
        <v>2046</v>
      </c>
      <c r="C113" s="17">
        <v>422357939</v>
      </c>
      <c r="D113" s="6" t="s">
        <v>1691</v>
      </c>
      <c r="E113" s="6" t="s">
        <v>2514</v>
      </c>
      <c r="F113" s="6" t="s">
        <v>104</v>
      </c>
      <c r="G113" s="7">
        <v>-8900000</v>
      </c>
      <c r="H113" s="7">
        <v>-10.34</v>
      </c>
      <c r="I113" s="7">
        <v>920.17</v>
      </c>
      <c r="J113" s="8">
        <v>8.1760885084655024E-2</v>
      </c>
      <c r="K113" s="8">
        <v>3.6342658895924697E-5</v>
      </c>
    </row>
    <row r="114" spans="2:11">
      <c r="B114" s="6" t="s">
        <v>2046</v>
      </c>
      <c r="C114" s="17">
        <v>422357582</v>
      </c>
      <c r="D114" s="6" t="s">
        <v>1691</v>
      </c>
      <c r="E114" s="6" t="s">
        <v>2514</v>
      </c>
      <c r="F114" s="6" t="s">
        <v>104</v>
      </c>
      <c r="G114" s="7">
        <v>308000</v>
      </c>
      <c r="H114" s="7">
        <v>-10.34</v>
      </c>
      <c r="I114" s="7">
        <v>-31.84</v>
      </c>
      <c r="J114" s="8">
        <v>-2.8291148169310196E-3</v>
      </c>
      <c r="K114" s="8">
        <v>-1.2575396494628626E-6</v>
      </c>
    </row>
    <row r="115" spans="2:11">
      <c r="B115" s="6" t="s">
        <v>2519</v>
      </c>
      <c r="C115" s="17">
        <v>423331362</v>
      </c>
      <c r="D115" s="6" t="s">
        <v>1691</v>
      </c>
      <c r="E115" s="6" t="s">
        <v>2520</v>
      </c>
      <c r="F115" s="6" t="s">
        <v>104</v>
      </c>
      <c r="G115" s="7">
        <v>-28000</v>
      </c>
      <c r="H115" s="7">
        <v>-0.14000000000000001</v>
      </c>
      <c r="I115" s="7">
        <v>0.04</v>
      </c>
      <c r="J115" s="8">
        <v>3.554164342878165E-6</v>
      </c>
      <c r="K115" s="8">
        <v>1.579823680229727E-9</v>
      </c>
    </row>
    <row r="116" spans="2:11">
      <c r="B116" s="6" t="s">
        <v>2521</v>
      </c>
      <c r="C116" s="17">
        <v>422757187</v>
      </c>
      <c r="D116" s="6" t="s">
        <v>1691</v>
      </c>
      <c r="E116" s="6" t="s">
        <v>2522</v>
      </c>
      <c r="F116" s="6" t="s">
        <v>104</v>
      </c>
      <c r="G116" s="7">
        <v>2000000</v>
      </c>
      <c r="H116" s="7">
        <v>-7.95</v>
      </c>
      <c r="I116" s="7">
        <v>-158.97999999999999</v>
      </c>
      <c r="J116" s="8">
        <v>-1.4126026180769266E-2</v>
      </c>
      <c r="K116" s="8">
        <v>-6.2790092170730492E-6</v>
      </c>
    </row>
    <row r="117" spans="2:11">
      <c r="B117" s="6" t="s">
        <v>2523</v>
      </c>
      <c r="C117" s="17">
        <v>422626820</v>
      </c>
      <c r="D117" s="6" t="s">
        <v>1691</v>
      </c>
      <c r="E117" s="6" t="s">
        <v>2524</v>
      </c>
      <c r="F117" s="6" t="s">
        <v>104</v>
      </c>
      <c r="G117" s="7">
        <v>105000</v>
      </c>
      <c r="H117" s="7">
        <v>-9.7799999999999994</v>
      </c>
      <c r="I117" s="7">
        <v>-10.27</v>
      </c>
      <c r="J117" s="8">
        <v>-9.1253169503396881E-4</v>
      </c>
      <c r="K117" s="8">
        <v>-4.056197298989824E-7</v>
      </c>
    </row>
    <row r="118" spans="2:11">
      <c r="B118" s="6" t="s">
        <v>2523</v>
      </c>
      <c r="C118" s="17">
        <v>422655084</v>
      </c>
      <c r="D118" s="6" t="s">
        <v>1691</v>
      </c>
      <c r="E118" s="6" t="s">
        <v>2525</v>
      </c>
      <c r="F118" s="6" t="s">
        <v>104</v>
      </c>
      <c r="G118" s="7">
        <v>-1500000</v>
      </c>
      <c r="H118" s="7">
        <v>-9.2899999999999991</v>
      </c>
      <c r="I118" s="7">
        <v>139.33000000000001</v>
      </c>
      <c r="J118" s="8">
        <v>1.2380042947330369E-2</v>
      </c>
      <c r="K118" s="8">
        <v>5.5029208341601971E-6</v>
      </c>
    </row>
    <row r="119" spans="2:11">
      <c r="B119" s="6" t="s">
        <v>2526</v>
      </c>
      <c r="C119" s="17">
        <v>422594044</v>
      </c>
      <c r="D119" s="6" t="s">
        <v>1691</v>
      </c>
      <c r="E119" s="6" t="s">
        <v>2527</v>
      </c>
      <c r="F119" s="6" t="s">
        <v>104</v>
      </c>
      <c r="G119" s="7">
        <v>-1000000</v>
      </c>
      <c r="H119" s="7">
        <v>-10.5</v>
      </c>
      <c r="I119" s="7">
        <v>104.99</v>
      </c>
      <c r="J119" s="8">
        <v>9.3287928589694639E-3</v>
      </c>
      <c r="K119" s="8">
        <v>4.1466422046829758E-6</v>
      </c>
    </row>
    <row r="120" spans="2:11">
      <c r="B120" s="6" t="s">
        <v>2526</v>
      </c>
      <c r="C120" s="17">
        <v>422538629</v>
      </c>
      <c r="D120" s="6" t="s">
        <v>1691</v>
      </c>
      <c r="E120" s="6" t="s">
        <v>2528</v>
      </c>
      <c r="F120" s="6" t="s">
        <v>104</v>
      </c>
      <c r="G120" s="7">
        <v>-85000</v>
      </c>
      <c r="H120" s="7">
        <v>-10.52</v>
      </c>
      <c r="I120" s="7">
        <v>8.94</v>
      </c>
      <c r="J120" s="8">
        <v>7.9435573063326988E-4</v>
      </c>
      <c r="K120" s="8">
        <v>3.5309059253134395E-7</v>
      </c>
    </row>
    <row r="121" spans="2:11">
      <c r="B121" s="6" t="s">
        <v>2529</v>
      </c>
      <c r="C121" s="17">
        <v>423293661</v>
      </c>
      <c r="D121" s="6" t="s">
        <v>1691</v>
      </c>
      <c r="E121" s="6" t="s">
        <v>2512</v>
      </c>
      <c r="F121" s="6" t="s">
        <v>104</v>
      </c>
      <c r="G121" s="7">
        <v>-256000</v>
      </c>
      <c r="H121" s="7">
        <v>-1.42</v>
      </c>
      <c r="I121" s="7">
        <v>3.64</v>
      </c>
      <c r="J121" s="8">
        <v>3.2342895520191302E-4</v>
      </c>
      <c r="K121" s="8">
        <v>1.4376395490090515E-7</v>
      </c>
    </row>
    <row r="122" spans="2:11">
      <c r="B122" s="6" t="s">
        <v>2529</v>
      </c>
      <c r="C122" s="17">
        <v>423294024</v>
      </c>
      <c r="D122" s="6" t="s">
        <v>1691</v>
      </c>
      <c r="E122" s="6" t="s">
        <v>2512</v>
      </c>
      <c r="F122" s="6" t="s">
        <v>104</v>
      </c>
      <c r="G122" s="7">
        <v>-7700</v>
      </c>
      <c r="H122" s="7">
        <v>-1.42</v>
      </c>
      <c r="I122" s="7">
        <v>0.11</v>
      </c>
      <c r="J122" s="8">
        <v>9.7739519429149534E-6</v>
      </c>
      <c r="K122" s="8">
        <v>4.3445151206317492E-9</v>
      </c>
    </row>
    <row r="123" spans="2:11">
      <c r="B123" s="6" t="s">
        <v>2529</v>
      </c>
      <c r="C123" s="17">
        <v>423293893</v>
      </c>
      <c r="D123" s="6" t="s">
        <v>1691</v>
      </c>
      <c r="E123" s="6" t="s">
        <v>2512</v>
      </c>
      <c r="F123" s="6" t="s">
        <v>104</v>
      </c>
      <c r="G123" s="7">
        <v>-5300</v>
      </c>
      <c r="H123" s="7">
        <v>-1.42</v>
      </c>
      <c r="I123" s="7">
        <v>0.08</v>
      </c>
      <c r="J123" s="8">
        <v>7.1083286857563301E-6</v>
      </c>
      <c r="K123" s="8">
        <v>3.1596473604594539E-9</v>
      </c>
    </row>
    <row r="124" spans="2:11">
      <c r="B124" s="6" t="s">
        <v>2529</v>
      </c>
      <c r="C124" s="17">
        <v>423293620</v>
      </c>
      <c r="D124" s="6" t="s">
        <v>1691</v>
      </c>
      <c r="E124" s="6" t="s">
        <v>2512</v>
      </c>
      <c r="F124" s="6" t="s">
        <v>104</v>
      </c>
      <c r="G124" s="7">
        <v>-348000</v>
      </c>
      <c r="H124" s="7">
        <v>-1.52</v>
      </c>
      <c r="I124" s="7">
        <v>5.29</v>
      </c>
      <c r="J124" s="8">
        <v>4.7003823434563734E-4</v>
      </c>
      <c r="K124" s="8">
        <v>2.089316817103814E-7</v>
      </c>
    </row>
    <row r="125" spans="2:11">
      <c r="B125" s="6" t="s">
        <v>2530</v>
      </c>
      <c r="C125" s="17">
        <v>423276047</v>
      </c>
      <c r="D125" s="6" t="s">
        <v>1691</v>
      </c>
      <c r="E125" s="53">
        <v>42884</v>
      </c>
      <c r="F125" s="6" t="s">
        <v>104</v>
      </c>
      <c r="G125" s="7">
        <v>-90000</v>
      </c>
      <c r="H125" s="7">
        <v>-2.74</v>
      </c>
      <c r="I125" s="7">
        <v>2.46</v>
      </c>
      <c r="J125" s="8">
        <v>2.1858110708700715E-4</v>
      </c>
      <c r="K125" s="8">
        <v>9.7159156334128213E-8</v>
      </c>
    </row>
    <row r="126" spans="2:11">
      <c r="B126" s="6" t="s">
        <v>2530</v>
      </c>
      <c r="C126" s="17">
        <v>423275999</v>
      </c>
      <c r="D126" s="6" t="s">
        <v>1691</v>
      </c>
      <c r="E126" s="53">
        <v>42884</v>
      </c>
      <c r="F126" s="6" t="s">
        <v>104</v>
      </c>
      <c r="G126" s="7">
        <v>-5500000</v>
      </c>
      <c r="H126" s="7">
        <v>-2.74</v>
      </c>
      <c r="I126" s="7">
        <v>150.43</v>
      </c>
      <c r="J126" s="8">
        <v>1.336632355247906E-2</v>
      </c>
      <c r="K126" s="8">
        <v>5.9413219054239463E-6</v>
      </c>
    </row>
    <row r="127" spans="2:11">
      <c r="B127" s="6" t="s">
        <v>2530</v>
      </c>
      <c r="C127" s="17">
        <v>423275981</v>
      </c>
      <c r="D127" s="6" t="s">
        <v>1691</v>
      </c>
      <c r="E127" s="53">
        <v>42884</v>
      </c>
      <c r="F127" s="6" t="s">
        <v>104</v>
      </c>
      <c r="G127" s="7">
        <v>-7520000</v>
      </c>
      <c r="H127" s="7">
        <v>-2.74</v>
      </c>
      <c r="I127" s="7">
        <v>205.68</v>
      </c>
      <c r="J127" s="8">
        <v>1.8275513051079526E-2</v>
      </c>
      <c r="K127" s="8">
        <v>8.123453363741256E-6</v>
      </c>
    </row>
    <row r="128" spans="2:11">
      <c r="B128" s="6" t="s">
        <v>2530</v>
      </c>
      <c r="C128" s="17">
        <v>423276005</v>
      </c>
      <c r="D128" s="6" t="s">
        <v>1691</v>
      </c>
      <c r="E128" s="53">
        <v>42884</v>
      </c>
      <c r="F128" s="6" t="s">
        <v>104</v>
      </c>
      <c r="G128" s="7">
        <v>-23000</v>
      </c>
      <c r="H128" s="7">
        <v>-2.74</v>
      </c>
      <c r="I128" s="7">
        <v>0.63</v>
      </c>
      <c r="J128" s="8">
        <v>5.5978088400331101E-5</v>
      </c>
      <c r="K128" s="8">
        <v>2.48822229636182E-8</v>
      </c>
    </row>
    <row r="129" spans="2:11">
      <c r="B129" s="6" t="s">
        <v>2530</v>
      </c>
      <c r="C129" s="17">
        <v>423276054</v>
      </c>
      <c r="D129" s="6" t="s">
        <v>1691</v>
      </c>
      <c r="E129" s="53">
        <v>42884</v>
      </c>
      <c r="F129" s="6" t="s">
        <v>104</v>
      </c>
      <c r="G129" s="7">
        <v>-110000</v>
      </c>
      <c r="H129" s="7">
        <v>-2.74</v>
      </c>
      <c r="I129" s="7">
        <v>3.01</v>
      </c>
      <c r="J129" s="8">
        <v>2.6745086680158192E-4</v>
      </c>
      <c r="K129" s="8">
        <v>1.1888173193728695E-7</v>
      </c>
    </row>
    <row r="130" spans="2:11">
      <c r="B130" s="6" t="s">
        <v>2530</v>
      </c>
      <c r="C130" s="17">
        <v>423276021</v>
      </c>
      <c r="D130" s="6" t="s">
        <v>1691</v>
      </c>
      <c r="E130" s="53">
        <v>42884</v>
      </c>
      <c r="F130" s="6" t="s">
        <v>104</v>
      </c>
      <c r="G130" s="7">
        <v>-3270000</v>
      </c>
      <c r="H130" s="7">
        <v>-2.74</v>
      </c>
      <c r="I130" s="7">
        <v>89.44</v>
      </c>
      <c r="J130" s="8">
        <v>7.9471114706755764E-3</v>
      </c>
      <c r="K130" s="8">
        <v>3.5324857489936696E-6</v>
      </c>
    </row>
    <row r="131" spans="2:11">
      <c r="B131" s="6" t="s">
        <v>2530</v>
      </c>
      <c r="C131" s="17">
        <v>423276039</v>
      </c>
      <c r="D131" s="6" t="s">
        <v>1691</v>
      </c>
      <c r="E131" s="53">
        <v>42884</v>
      </c>
      <c r="F131" s="6" t="s">
        <v>104</v>
      </c>
      <c r="G131" s="7">
        <v>-2720000</v>
      </c>
      <c r="H131" s="7">
        <v>-2.74</v>
      </c>
      <c r="I131" s="7">
        <v>74.39</v>
      </c>
      <c r="J131" s="8">
        <v>6.6098571366676679E-3</v>
      </c>
      <c r="K131" s="8">
        <v>2.9380770893072346E-6</v>
      </c>
    </row>
    <row r="132" spans="2:11">
      <c r="B132" s="6" t="s">
        <v>2530</v>
      </c>
      <c r="C132" s="17">
        <v>423276013</v>
      </c>
      <c r="D132" s="6" t="s">
        <v>1691</v>
      </c>
      <c r="E132" s="53">
        <v>42884</v>
      </c>
      <c r="F132" s="6" t="s">
        <v>104</v>
      </c>
      <c r="G132" s="7">
        <v>-293000</v>
      </c>
      <c r="H132" s="7">
        <v>-2.74</v>
      </c>
      <c r="I132" s="7">
        <v>8.01</v>
      </c>
      <c r="J132" s="8">
        <v>7.117214096613526E-4</v>
      </c>
      <c r="K132" s="8">
        <v>3.163596919660028E-7</v>
      </c>
    </row>
    <row r="133" spans="2:11">
      <c r="B133" s="6" t="s">
        <v>2531</v>
      </c>
      <c r="C133" s="17">
        <v>423245679</v>
      </c>
      <c r="D133" s="6" t="s">
        <v>1691</v>
      </c>
      <c r="E133" s="53">
        <v>42884</v>
      </c>
      <c r="F133" s="6" t="s">
        <v>104</v>
      </c>
      <c r="G133" s="7">
        <v>43000</v>
      </c>
      <c r="H133" s="7">
        <v>2.38</v>
      </c>
      <c r="I133" s="7">
        <v>1.02</v>
      </c>
      <c r="J133" s="8">
        <v>9.0631190743393214E-5</v>
      </c>
      <c r="K133" s="8">
        <v>4.0285503845858038E-8</v>
      </c>
    </row>
    <row r="134" spans="2:11">
      <c r="B134" s="6" t="s">
        <v>2531</v>
      </c>
      <c r="C134" s="17">
        <v>423245661</v>
      </c>
      <c r="D134" s="6" t="s">
        <v>1691</v>
      </c>
      <c r="E134" s="53">
        <v>42884</v>
      </c>
      <c r="F134" s="6" t="s">
        <v>104</v>
      </c>
      <c r="G134" s="7">
        <v>2000000</v>
      </c>
      <c r="H134" s="7">
        <v>2.38</v>
      </c>
      <c r="I134" s="7">
        <v>47.63</v>
      </c>
      <c r="J134" s="8">
        <v>4.2321211912821751E-3</v>
      </c>
      <c r="K134" s="8">
        <v>1.8811750472335474E-6</v>
      </c>
    </row>
    <row r="135" spans="2:11">
      <c r="B135" s="6" t="s">
        <v>2531</v>
      </c>
      <c r="C135" s="17">
        <v>423245695</v>
      </c>
      <c r="D135" s="6" t="s">
        <v>1691</v>
      </c>
      <c r="E135" s="53">
        <v>42884</v>
      </c>
      <c r="F135" s="6" t="s">
        <v>104</v>
      </c>
      <c r="G135" s="7">
        <v>29000</v>
      </c>
      <c r="H135" s="7">
        <v>2.38</v>
      </c>
      <c r="I135" s="7">
        <v>0.69</v>
      </c>
      <c r="J135" s="8">
        <v>6.1309334914648347E-5</v>
      </c>
      <c r="K135" s="8">
        <v>2.7251958483962788E-8</v>
      </c>
    </row>
    <row r="136" spans="2:11">
      <c r="B136" s="6" t="s">
        <v>2531</v>
      </c>
      <c r="C136" s="17">
        <v>423245687</v>
      </c>
      <c r="D136" s="6" t="s">
        <v>1691</v>
      </c>
      <c r="E136" s="53">
        <v>42884</v>
      </c>
      <c r="F136" s="6" t="s">
        <v>104</v>
      </c>
      <c r="G136" s="7">
        <v>43000</v>
      </c>
      <c r="H136" s="7">
        <v>2.38</v>
      </c>
      <c r="I136" s="7">
        <v>1.02</v>
      </c>
      <c r="J136" s="8">
        <v>9.0631190743393214E-5</v>
      </c>
      <c r="K136" s="8">
        <v>4.0285503845858038E-8</v>
      </c>
    </row>
    <row r="137" spans="2:11">
      <c r="B137" s="6" t="s">
        <v>2531</v>
      </c>
      <c r="C137" s="17">
        <v>423245653</v>
      </c>
      <c r="D137" s="6" t="s">
        <v>1691</v>
      </c>
      <c r="E137" s="53">
        <v>42884</v>
      </c>
      <c r="F137" s="6" t="s">
        <v>104</v>
      </c>
      <c r="G137" s="7">
        <v>2425000</v>
      </c>
      <c r="H137" s="7">
        <v>2.38</v>
      </c>
      <c r="I137" s="7">
        <v>57.75</v>
      </c>
      <c r="J137" s="8">
        <v>5.1313247700303507E-3</v>
      </c>
      <c r="K137" s="8">
        <v>2.2808704383316682E-6</v>
      </c>
    </row>
    <row r="138" spans="2:11">
      <c r="B138" s="6" t="s">
        <v>2532</v>
      </c>
      <c r="C138" s="17">
        <v>701005803</v>
      </c>
      <c r="D138" s="6" t="s">
        <v>1691</v>
      </c>
      <c r="E138" s="50">
        <v>42915</v>
      </c>
      <c r="F138" s="6" t="s">
        <v>45</v>
      </c>
      <c r="G138" s="7">
        <v>-416783.46</v>
      </c>
      <c r="H138" s="7">
        <v>100</v>
      </c>
      <c r="I138" s="7">
        <v>-1117.81</v>
      </c>
      <c r="J138" s="8">
        <v>-9.9322011102816035E-2</v>
      </c>
      <c r="K138" s="8">
        <v>-4.4148567699939776E-5</v>
      </c>
    </row>
    <row r="139" spans="2:11">
      <c r="B139" s="6" t="s">
        <v>2533</v>
      </c>
      <c r="C139" s="17">
        <v>701005274</v>
      </c>
      <c r="D139" s="6" t="s">
        <v>1691</v>
      </c>
      <c r="E139" s="50">
        <v>42915</v>
      </c>
      <c r="F139" s="6" t="s">
        <v>42</v>
      </c>
      <c r="G139" s="7">
        <v>8132487.8799999999</v>
      </c>
      <c r="H139" s="7">
        <v>100</v>
      </c>
      <c r="I139" s="7">
        <v>28382.38</v>
      </c>
      <c r="J139" s="8">
        <v>2.5218910740504596</v>
      </c>
      <c r="K139" s="8">
        <v>1.120978900631965E-3</v>
      </c>
    </row>
    <row r="140" spans="2:11">
      <c r="B140" s="6" t="s">
        <v>2534</v>
      </c>
      <c r="C140" s="17">
        <v>701006959</v>
      </c>
      <c r="D140" s="6" t="s">
        <v>1691</v>
      </c>
      <c r="E140" s="50">
        <v>42915</v>
      </c>
      <c r="F140" s="6" t="s">
        <v>42</v>
      </c>
      <c r="G140" s="7">
        <v>-2083917.47</v>
      </c>
      <c r="H140" s="7">
        <v>100</v>
      </c>
      <c r="I140" s="7">
        <v>-7272.87</v>
      </c>
      <c r="J140" s="8">
        <v>-0.64622438060970799</v>
      </c>
      <c r="K140" s="8">
        <v>-2.8724630623080938E-4</v>
      </c>
    </row>
    <row r="141" spans="2:11">
      <c r="B141" s="6" t="s">
        <v>2535</v>
      </c>
      <c r="C141" s="17">
        <v>701006736</v>
      </c>
      <c r="D141" s="6" t="s">
        <v>1691</v>
      </c>
      <c r="E141" s="50">
        <v>42915</v>
      </c>
      <c r="F141" s="6" t="s">
        <v>42</v>
      </c>
      <c r="G141" s="7">
        <v>-1041958.72</v>
      </c>
      <c r="H141" s="7">
        <v>100</v>
      </c>
      <c r="I141" s="7">
        <v>-3636.44</v>
      </c>
      <c r="J141" s="8">
        <v>-0.32311263457539685</v>
      </c>
      <c r="K141" s="8">
        <v>-1.436233505933647E-4</v>
      </c>
    </row>
    <row r="142" spans="2:11">
      <c r="B142" s="6" t="s">
        <v>2536</v>
      </c>
      <c r="C142" s="17">
        <v>701006744</v>
      </c>
      <c r="D142" s="6" t="s">
        <v>1691</v>
      </c>
      <c r="E142" s="50">
        <v>42915</v>
      </c>
      <c r="F142" s="6" t="s">
        <v>42</v>
      </c>
      <c r="G142" s="7">
        <v>-3334267.98</v>
      </c>
      <c r="H142" s="7">
        <v>100</v>
      </c>
      <c r="I142" s="7">
        <v>-11636.6</v>
      </c>
      <c r="J142" s="8">
        <v>-1.0339597198084014</v>
      </c>
      <c r="K142" s="8">
        <v>-4.5959440593403104E-4</v>
      </c>
    </row>
    <row r="143" spans="2:11">
      <c r="B143" s="6" t="s">
        <v>2537</v>
      </c>
      <c r="C143" s="17">
        <v>701005282</v>
      </c>
      <c r="D143" s="6" t="s">
        <v>1691</v>
      </c>
      <c r="E143" s="50">
        <v>42915</v>
      </c>
      <c r="F143" s="6" t="s">
        <v>42</v>
      </c>
      <c r="G143" s="7">
        <v>8335669.8399999999</v>
      </c>
      <c r="H143" s="7">
        <v>100</v>
      </c>
      <c r="I143" s="7">
        <v>29091.49</v>
      </c>
      <c r="J143" s="8">
        <v>2.584898410979918</v>
      </c>
      <c r="K143" s="8">
        <v>1.1489856198791575E-3</v>
      </c>
    </row>
    <row r="144" spans="2:11">
      <c r="B144" s="6" t="s">
        <v>2538</v>
      </c>
      <c r="C144" s="17">
        <v>701005811</v>
      </c>
      <c r="D144" s="6" t="s">
        <v>1691</v>
      </c>
      <c r="E144" s="50">
        <v>42915</v>
      </c>
      <c r="F144" s="6" t="s">
        <v>42</v>
      </c>
      <c r="G144" s="7">
        <v>-3125876.22</v>
      </c>
      <c r="H144" s="7">
        <v>100</v>
      </c>
      <c r="I144" s="7">
        <v>-10909.31</v>
      </c>
      <c r="J144" s="8">
        <v>-0.96933701518510484</v>
      </c>
      <c r="K144" s="8">
        <v>-4.3086965682417405E-4</v>
      </c>
    </row>
    <row r="145" spans="2:11">
      <c r="B145" s="6" t="s">
        <v>2539</v>
      </c>
      <c r="C145" s="17">
        <v>701005829</v>
      </c>
      <c r="D145" s="6" t="s">
        <v>1691</v>
      </c>
      <c r="E145" s="50">
        <v>42915</v>
      </c>
      <c r="F145" s="6" t="s">
        <v>42</v>
      </c>
      <c r="G145" s="7">
        <v>-1667133.96</v>
      </c>
      <c r="H145" s="7">
        <v>100</v>
      </c>
      <c r="I145" s="7">
        <v>-5818.3</v>
      </c>
      <c r="J145" s="8">
        <v>-0.5169798599042007</v>
      </c>
      <c r="K145" s="8">
        <v>-2.2979720296701552E-4</v>
      </c>
    </row>
    <row r="146" spans="2:11">
      <c r="B146" s="6" t="s">
        <v>2540</v>
      </c>
      <c r="C146" s="17">
        <v>701005837</v>
      </c>
      <c r="D146" s="6" t="s">
        <v>1691</v>
      </c>
      <c r="E146" s="50">
        <v>42915</v>
      </c>
      <c r="F146" s="6" t="s">
        <v>42</v>
      </c>
      <c r="G146" s="7">
        <v>-520979.37</v>
      </c>
      <c r="H146" s="7">
        <v>100</v>
      </c>
      <c r="I146" s="7">
        <v>-1818.22</v>
      </c>
      <c r="J146" s="8">
        <v>-0.16155631728769843</v>
      </c>
      <c r="K146" s="8">
        <v>-7.181167529668235E-5</v>
      </c>
    </row>
    <row r="147" spans="2:11">
      <c r="B147" s="6" t="s">
        <v>2541</v>
      </c>
      <c r="C147" s="17">
        <v>701005845</v>
      </c>
      <c r="D147" s="6" t="s">
        <v>1691</v>
      </c>
      <c r="E147" s="50">
        <v>42915</v>
      </c>
      <c r="F147" s="6" t="s">
        <v>42</v>
      </c>
      <c r="G147" s="7">
        <v>-28427012.34</v>
      </c>
      <c r="H147" s="7">
        <v>100</v>
      </c>
      <c r="I147" s="7">
        <v>-99210.27</v>
      </c>
      <c r="J147" s="8">
        <v>-8.8152401020328846</v>
      </c>
      <c r="K147" s="8">
        <v>-3.9183683466996223E-3</v>
      </c>
    </row>
    <row r="148" spans="2:11">
      <c r="B148" s="6" t="s">
        <v>2542</v>
      </c>
      <c r="C148" s="17">
        <v>701006751</v>
      </c>
      <c r="D148" s="6" t="s">
        <v>1691</v>
      </c>
      <c r="E148" s="50">
        <v>42915</v>
      </c>
      <c r="F148" s="6" t="s">
        <v>42</v>
      </c>
      <c r="G148" s="7">
        <v>-208391.76</v>
      </c>
      <c r="H148" s="7">
        <v>100</v>
      </c>
      <c r="I148" s="7">
        <v>-727.29</v>
      </c>
      <c r="J148" s="8">
        <v>-6.4622704623296515E-2</v>
      </c>
      <c r="K148" s="8">
        <v>-2.8724749109856951E-5</v>
      </c>
    </row>
    <row r="149" spans="2:11">
      <c r="B149" s="6" t="s">
        <v>2543</v>
      </c>
      <c r="C149" s="17">
        <v>701005852</v>
      </c>
      <c r="D149" s="6" t="s">
        <v>1691</v>
      </c>
      <c r="E149" s="50">
        <v>42915</v>
      </c>
      <c r="F149" s="6" t="s">
        <v>42</v>
      </c>
      <c r="G149" s="7">
        <v>-1630924.4</v>
      </c>
      <c r="H149" s="7">
        <v>100</v>
      </c>
      <c r="I149" s="7">
        <v>-5691.93</v>
      </c>
      <c r="J149" s="8">
        <v>-0.50575136620396288</v>
      </c>
      <c r="K149" s="8">
        <v>-2.2480614500524975E-4</v>
      </c>
    </row>
    <row r="150" spans="2:11">
      <c r="B150" s="6" t="s">
        <v>2544</v>
      </c>
      <c r="C150" s="17">
        <v>701005860</v>
      </c>
      <c r="D150" s="6" t="s">
        <v>1691</v>
      </c>
      <c r="E150" s="50">
        <v>42915</v>
      </c>
      <c r="F150" s="6" t="s">
        <v>42</v>
      </c>
      <c r="G150" s="7">
        <v>-2605023.1800000002</v>
      </c>
      <c r="H150" s="7">
        <v>100.08</v>
      </c>
      <c r="I150" s="7">
        <v>-9098.7999999999993</v>
      </c>
      <c r="J150" s="8">
        <v>-0.80846576307449614</v>
      </c>
      <c r="K150" s="8">
        <v>-3.5936249254185599E-4</v>
      </c>
    </row>
    <row r="151" spans="2:11">
      <c r="B151" s="6" t="s">
        <v>2545</v>
      </c>
      <c r="C151" s="17">
        <v>701005878</v>
      </c>
      <c r="D151" s="6" t="s">
        <v>1691</v>
      </c>
      <c r="E151" s="50">
        <v>42915</v>
      </c>
      <c r="F151" s="6" t="s">
        <v>42</v>
      </c>
      <c r="G151" s="7">
        <v>-815462.17</v>
      </c>
      <c r="H151" s="7">
        <v>100</v>
      </c>
      <c r="I151" s="7">
        <v>-2845.96</v>
      </c>
      <c r="J151" s="8">
        <v>-0.25287523883143859</v>
      </c>
      <c r="K151" s="8">
        <v>-1.1240287502466485E-4</v>
      </c>
    </row>
    <row r="152" spans="2:11">
      <c r="B152" s="6" t="s">
        <v>2546</v>
      </c>
      <c r="C152" s="17">
        <v>701005886</v>
      </c>
      <c r="D152" s="6" t="s">
        <v>1691</v>
      </c>
      <c r="E152" s="50">
        <v>42915</v>
      </c>
      <c r="F152" s="6" t="s">
        <v>42</v>
      </c>
      <c r="G152" s="7">
        <v>-312587.61</v>
      </c>
      <c r="H152" s="7">
        <v>100</v>
      </c>
      <c r="I152" s="7">
        <v>-1090.93</v>
      </c>
      <c r="J152" s="8">
        <v>-9.6933612664401925E-2</v>
      </c>
      <c r="K152" s="8">
        <v>-4.3086926186825402E-5</v>
      </c>
    </row>
    <row r="153" spans="2:11">
      <c r="B153" s="6" t="s">
        <v>2547</v>
      </c>
      <c r="C153" s="17">
        <v>701005894</v>
      </c>
      <c r="D153" s="6" t="s">
        <v>1691</v>
      </c>
      <c r="E153" s="50">
        <v>42915</v>
      </c>
      <c r="F153" s="6" t="s">
        <v>42</v>
      </c>
      <c r="G153" s="7">
        <v>-271820.71000000002</v>
      </c>
      <c r="H153" s="7">
        <v>100</v>
      </c>
      <c r="I153" s="7">
        <v>-948.65</v>
      </c>
      <c r="J153" s="8">
        <v>-8.4291450096784279E-2</v>
      </c>
      <c r="K153" s="8">
        <v>-3.7467493356248262E-5</v>
      </c>
    </row>
    <row r="154" spans="2:11">
      <c r="B154" s="6" t="s">
        <v>2548</v>
      </c>
      <c r="C154" s="17">
        <v>701005290</v>
      </c>
      <c r="D154" s="6" t="s">
        <v>1691</v>
      </c>
      <c r="E154" s="50">
        <v>42915</v>
      </c>
      <c r="F154" s="6" t="s">
        <v>42</v>
      </c>
      <c r="G154" s="7">
        <v>32452846.670000002</v>
      </c>
      <c r="H154" s="7">
        <v>100</v>
      </c>
      <c r="I154" s="7">
        <v>113260.43</v>
      </c>
      <c r="J154" s="8">
        <v>10.06365454412621</v>
      </c>
      <c r="K154" s="8">
        <v>4.4732877336750342E-3</v>
      </c>
    </row>
    <row r="155" spans="2:11">
      <c r="B155" s="6" t="s">
        <v>2549</v>
      </c>
      <c r="C155" s="17">
        <v>701006769</v>
      </c>
      <c r="D155" s="6" t="s">
        <v>1691</v>
      </c>
      <c r="E155" s="50">
        <v>42915</v>
      </c>
      <c r="F155" s="6" t="s">
        <v>42</v>
      </c>
      <c r="G155" s="7">
        <v>-4349131.76</v>
      </c>
      <c r="H155" s="7">
        <v>100</v>
      </c>
      <c r="I155" s="7">
        <v>-15178.47</v>
      </c>
      <c r="J155" s="8">
        <v>-1.3486694213361485</v>
      </c>
      <c r="K155" s="8">
        <v>-5.994826583914126E-4</v>
      </c>
    </row>
    <row r="156" spans="2:11">
      <c r="B156" s="6" t="s">
        <v>2048</v>
      </c>
      <c r="C156" s="17">
        <v>701001745</v>
      </c>
      <c r="D156" s="6" t="s">
        <v>1691</v>
      </c>
      <c r="E156" s="50">
        <v>42915</v>
      </c>
      <c r="F156" s="6" t="s">
        <v>42</v>
      </c>
      <c r="G156" s="7">
        <v>2083917.47</v>
      </c>
      <c r="H156" s="7">
        <v>100</v>
      </c>
      <c r="I156" s="7">
        <v>7272.87</v>
      </c>
      <c r="J156" s="8">
        <v>0.64622438060970799</v>
      </c>
      <c r="K156" s="8">
        <v>2.8724630623080938E-4</v>
      </c>
    </row>
    <row r="157" spans="2:11">
      <c r="B157" s="6" t="s">
        <v>2049</v>
      </c>
      <c r="C157" s="17">
        <v>701001752</v>
      </c>
      <c r="D157" s="6" t="s">
        <v>1691</v>
      </c>
      <c r="E157" s="50">
        <v>42915</v>
      </c>
      <c r="F157" s="6" t="s">
        <v>42</v>
      </c>
      <c r="G157" s="7">
        <v>3125876.22</v>
      </c>
      <c r="H157" s="7">
        <v>100</v>
      </c>
      <c r="I157" s="7">
        <v>10909.31</v>
      </c>
      <c r="J157" s="8">
        <v>0.96933701518510484</v>
      </c>
      <c r="K157" s="8">
        <v>4.3086965682417405E-4</v>
      </c>
    </row>
    <row r="158" spans="2:11">
      <c r="B158" s="6" t="s">
        <v>2050</v>
      </c>
      <c r="C158" s="17">
        <v>701001901</v>
      </c>
      <c r="D158" s="6" t="s">
        <v>1691</v>
      </c>
      <c r="E158" s="50">
        <v>42915</v>
      </c>
      <c r="F158" s="6" t="s">
        <v>104</v>
      </c>
      <c r="G158" s="7">
        <v>7200890</v>
      </c>
      <c r="H158" s="7">
        <v>1</v>
      </c>
      <c r="I158" s="7">
        <v>72.010000000000005</v>
      </c>
      <c r="J158" s="8">
        <v>6.3983843582664174E-3</v>
      </c>
      <c r="K158" s="8">
        <v>2.8440775803335662E-6</v>
      </c>
    </row>
    <row r="159" spans="2:11">
      <c r="B159" s="6" t="s">
        <v>2550</v>
      </c>
      <c r="C159" s="17">
        <v>701005944</v>
      </c>
      <c r="D159" s="6" t="s">
        <v>1691</v>
      </c>
      <c r="E159" s="50">
        <v>42915</v>
      </c>
      <c r="F159" s="6" t="s">
        <v>46</v>
      </c>
      <c r="G159" s="7">
        <v>-26778339.43</v>
      </c>
      <c r="H159" s="7">
        <v>100</v>
      </c>
      <c r="I159" s="7">
        <v>-106644.74</v>
      </c>
      <c r="J159" s="8">
        <v>-9.4758233065878201</v>
      </c>
      <c r="K159" s="8">
        <v>-4.21199714059856E-3</v>
      </c>
    </row>
    <row r="160" spans="2:11">
      <c r="B160" s="6" t="s">
        <v>2551</v>
      </c>
      <c r="C160" s="17">
        <v>701005951</v>
      </c>
      <c r="D160" s="6" t="s">
        <v>1691</v>
      </c>
      <c r="E160" s="50">
        <v>42915</v>
      </c>
      <c r="F160" s="6" t="s">
        <v>46</v>
      </c>
      <c r="G160" s="7">
        <v>-271820.71000000002</v>
      </c>
      <c r="H160" s="7">
        <v>100</v>
      </c>
      <c r="I160" s="7">
        <v>-1082.53</v>
      </c>
      <c r="J160" s="8">
        <v>-9.6187238152397506E-2</v>
      </c>
      <c r="K160" s="8">
        <v>-4.2755163213977157E-5</v>
      </c>
    </row>
    <row r="161" spans="2:11">
      <c r="B161" s="6" t="s">
        <v>2552</v>
      </c>
      <c r="C161" s="17">
        <v>701005969</v>
      </c>
      <c r="D161" s="6" t="s">
        <v>1691</v>
      </c>
      <c r="E161" s="50">
        <v>42915</v>
      </c>
      <c r="F161" s="6" t="s">
        <v>46</v>
      </c>
      <c r="G161" s="7">
        <v>-49516311.82</v>
      </c>
      <c r="H161" s="7">
        <v>100</v>
      </c>
      <c r="I161" s="7">
        <v>-197198.71</v>
      </c>
      <c r="J161" s="8">
        <v>-17.521915588589295</v>
      </c>
      <c r="K161" s="8">
        <v>-7.7884797942188661E-3</v>
      </c>
    </row>
    <row r="162" spans="2:11">
      <c r="B162" s="6" t="s">
        <v>2553</v>
      </c>
      <c r="C162" s="17">
        <v>701005977</v>
      </c>
      <c r="D162" s="6" t="s">
        <v>1691</v>
      </c>
      <c r="E162" s="50">
        <v>42915</v>
      </c>
      <c r="F162" s="6" t="s">
        <v>46</v>
      </c>
      <c r="G162" s="7">
        <v>-271820.71000000002</v>
      </c>
      <c r="H162" s="7">
        <v>100</v>
      </c>
      <c r="I162" s="7">
        <v>-1082.53</v>
      </c>
      <c r="J162" s="8">
        <v>-9.6187238152397506E-2</v>
      </c>
      <c r="K162" s="8">
        <v>-4.2755163213977157E-5</v>
      </c>
    </row>
    <row r="163" spans="2:11">
      <c r="B163" s="6" t="s">
        <v>2554</v>
      </c>
      <c r="C163" s="17">
        <v>701005985</v>
      </c>
      <c r="D163" s="6" t="s">
        <v>1691</v>
      </c>
      <c r="E163" s="50">
        <v>42915</v>
      </c>
      <c r="F163" s="6" t="s">
        <v>46</v>
      </c>
      <c r="G163" s="7">
        <v>-2174565.86</v>
      </c>
      <c r="H163" s="7">
        <v>100</v>
      </c>
      <c r="I163" s="7">
        <v>-8660.2099999999991</v>
      </c>
      <c r="J163" s="8">
        <v>-0.76949523959592281</v>
      </c>
      <c r="K163" s="8">
        <v>-3.4204012084405709E-4</v>
      </c>
    </row>
    <row r="164" spans="2:11">
      <c r="B164" s="6" t="s">
        <v>2555</v>
      </c>
      <c r="C164" s="17">
        <v>701006827</v>
      </c>
      <c r="D164" s="6" t="s">
        <v>1691</v>
      </c>
      <c r="E164" s="50">
        <v>42915</v>
      </c>
      <c r="F164" s="6" t="s">
        <v>46</v>
      </c>
      <c r="G164" s="7">
        <v>-416783.47</v>
      </c>
      <c r="H164" s="7">
        <v>100</v>
      </c>
      <c r="I164" s="7">
        <v>-1659.84</v>
      </c>
      <c r="J164" s="8">
        <v>-0.14748360357207232</v>
      </c>
      <c r="K164" s="8">
        <v>-6.5556363434812742E-5</v>
      </c>
    </row>
    <row r="165" spans="2:11">
      <c r="B165" s="6" t="s">
        <v>2556</v>
      </c>
      <c r="C165" s="17">
        <v>701006983</v>
      </c>
      <c r="D165" s="6" t="s">
        <v>1691</v>
      </c>
      <c r="E165" s="50">
        <v>42915</v>
      </c>
      <c r="F165" s="6" t="s">
        <v>46</v>
      </c>
      <c r="G165" s="7">
        <v>-833566.98</v>
      </c>
      <c r="H165" s="7">
        <v>100</v>
      </c>
      <c r="I165" s="7">
        <v>-3319.68</v>
      </c>
      <c r="J165" s="8">
        <v>-0.29496720714414465</v>
      </c>
      <c r="K165" s="8">
        <v>-1.3111272686962548E-4</v>
      </c>
    </row>
    <row r="166" spans="2:11">
      <c r="B166" s="6" t="s">
        <v>2557</v>
      </c>
      <c r="C166" s="17">
        <v>701006017</v>
      </c>
      <c r="D166" s="6" t="s">
        <v>1691</v>
      </c>
      <c r="E166" s="50">
        <v>42915</v>
      </c>
      <c r="F166" s="6" t="s">
        <v>43</v>
      </c>
      <c r="G166" s="7">
        <v>-149416882.00999999</v>
      </c>
      <c r="H166" s="7">
        <v>100</v>
      </c>
      <c r="I166" s="7">
        <v>-4634.91</v>
      </c>
      <c r="J166" s="8">
        <v>-0.41183079636123587</v>
      </c>
      <c r="K166" s="8">
        <v>-1.830585143433391E-4</v>
      </c>
    </row>
    <row r="167" spans="2:11">
      <c r="B167" s="6" t="s">
        <v>2558</v>
      </c>
      <c r="C167" s="17">
        <v>701006025</v>
      </c>
      <c r="D167" s="6" t="s">
        <v>1691</v>
      </c>
      <c r="E167" s="50">
        <v>42915</v>
      </c>
      <c r="F167" s="6" t="s">
        <v>43</v>
      </c>
      <c r="G167" s="7">
        <v>303418383.29000002</v>
      </c>
      <c r="H167" s="7">
        <v>100</v>
      </c>
      <c r="I167" s="7">
        <v>9412.0400000000009</v>
      </c>
      <c r="J167" s="8">
        <v>0.83629842404357524</v>
      </c>
      <c r="K167" s="8">
        <v>3.7173409178173502E-4</v>
      </c>
    </row>
    <row r="168" spans="2:11">
      <c r="B168" s="6" t="s">
        <v>2559</v>
      </c>
      <c r="C168" s="17">
        <v>701006066</v>
      </c>
      <c r="D168" s="6" t="s">
        <v>1691</v>
      </c>
      <c r="E168" s="50">
        <v>42915</v>
      </c>
      <c r="F168" s="6" t="s">
        <v>2265</v>
      </c>
      <c r="G168" s="7">
        <v>-229230.91</v>
      </c>
      <c r="H168" s="7">
        <v>100</v>
      </c>
      <c r="I168" s="7">
        <v>-1037.04</v>
      </c>
      <c r="J168" s="8">
        <v>-9.2145264753459299E-2</v>
      </c>
      <c r="K168" s="8">
        <v>-4.0958508733635903E-5</v>
      </c>
    </row>
    <row r="169" spans="2:11">
      <c r="B169" s="6" t="s">
        <v>2560</v>
      </c>
      <c r="C169" s="17">
        <v>701006074</v>
      </c>
      <c r="D169" s="6" t="s">
        <v>1691</v>
      </c>
      <c r="E169" s="50">
        <v>42915</v>
      </c>
      <c r="F169" s="6" t="s">
        <v>2265</v>
      </c>
      <c r="G169" s="7">
        <v>-882302.13</v>
      </c>
      <c r="H169" s="7">
        <v>100</v>
      </c>
      <c r="I169" s="7">
        <v>-3991.53</v>
      </c>
      <c r="J169" s="8">
        <v>-0.3546638399882121</v>
      </c>
      <c r="K169" s="8">
        <v>-1.5764784035868405E-4</v>
      </c>
    </row>
    <row r="170" spans="2:11">
      <c r="B170" s="6" t="s">
        <v>2561</v>
      </c>
      <c r="C170" s="17">
        <v>701006108</v>
      </c>
      <c r="D170" s="6" t="s">
        <v>1691</v>
      </c>
      <c r="E170" s="50">
        <v>42915</v>
      </c>
      <c r="F170" s="6" t="s">
        <v>44</v>
      </c>
      <c r="G170" s="7">
        <v>-208391.76</v>
      </c>
      <c r="H170" s="7">
        <v>100</v>
      </c>
      <c r="I170" s="7">
        <v>-759.17</v>
      </c>
      <c r="J170" s="8">
        <v>-6.7455373604570407E-2</v>
      </c>
      <c r="K170" s="8">
        <v>-2.9983868583000043E-5</v>
      </c>
    </row>
    <row r="171" spans="2:11">
      <c r="B171" s="6" t="s">
        <v>2562</v>
      </c>
      <c r="C171" s="17">
        <v>701006116</v>
      </c>
      <c r="D171" s="6" t="s">
        <v>1691</v>
      </c>
      <c r="E171" s="50">
        <v>42915</v>
      </c>
      <c r="F171" s="6" t="s">
        <v>44</v>
      </c>
      <c r="G171" s="7">
        <v>2358994.5699999998</v>
      </c>
      <c r="H171" s="7">
        <v>100</v>
      </c>
      <c r="I171" s="7">
        <v>8593.82</v>
      </c>
      <c r="J171" s="8">
        <v>0.76359621532783084</v>
      </c>
      <c r="K171" s="8">
        <v>3.3941800849079582E-4</v>
      </c>
    </row>
    <row r="172" spans="2:11">
      <c r="B172" s="6" t="s">
        <v>2563</v>
      </c>
      <c r="C172" s="17">
        <v>701006868</v>
      </c>
      <c r="D172" s="6" t="s">
        <v>1691</v>
      </c>
      <c r="E172" s="50">
        <v>42915</v>
      </c>
      <c r="F172" s="6" t="s">
        <v>44</v>
      </c>
      <c r="G172" s="7">
        <v>-416783.47</v>
      </c>
      <c r="H172" s="7">
        <v>100</v>
      </c>
      <c r="I172" s="7">
        <v>-1518.34</v>
      </c>
      <c r="J172" s="8">
        <v>-0.13491074720914081</v>
      </c>
      <c r="K172" s="8">
        <v>-5.9967737166000087E-5</v>
      </c>
    </row>
    <row r="173" spans="2:11">
      <c r="B173" s="6" t="s">
        <v>2564</v>
      </c>
      <c r="C173" s="17">
        <v>701006124</v>
      </c>
      <c r="D173" s="6" t="s">
        <v>1691</v>
      </c>
      <c r="E173" s="50">
        <v>42915</v>
      </c>
      <c r="F173" s="6" t="s">
        <v>44</v>
      </c>
      <c r="G173" s="7">
        <v>-416783.47</v>
      </c>
      <c r="H173" s="7">
        <v>100</v>
      </c>
      <c r="I173" s="7">
        <v>-1518.34</v>
      </c>
      <c r="J173" s="8">
        <v>-0.13491074720914081</v>
      </c>
      <c r="K173" s="8">
        <v>-5.9967737166000087E-5</v>
      </c>
    </row>
    <row r="174" spans="2:11">
      <c r="B174" s="6" t="s">
        <v>2565</v>
      </c>
      <c r="C174" s="17">
        <v>701007031</v>
      </c>
      <c r="D174" s="6" t="s">
        <v>1691</v>
      </c>
      <c r="E174" s="50">
        <v>42915</v>
      </c>
      <c r="F174" s="6" t="s">
        <v>104</v>
      </c>
      <c r="G174" s="7">
        <v>7321531.4199999999</v>
      </c>
      <c r="H174" s="7">
        <v>100</v>
      </c>
      <c r="I174" s="7">
        <v>7321.53</v>
      </c>
      <c r="J174" s="8">
        <v>0.65054802153281932</v>
      </c>
      <c r="K174" s="8">
        <v>2.8916816173780882E-4</v>
      </c>
    </row>
    <row r="175" spans="2:11">
      <c r="B175" s="6" t="s">
        <v>2566</v>
      </c>
      <c r="C175" s="17">
        <v>701006884</v>
      </c>
      <c r="D175" s="6" t="s">
        <v>1691</v>
      </c>
      <c r="E175" s="50">
        <v>42915</v>
      </c>
      <c r="F175" s="6" t="s">
        <v>104</v>
      </c>
      <c r="G175" s="7">
        <v>3665475.83</v>
      </c>
      <c r="H175" s="7">
        <v>100.09</v>
      </c>
      <c r="I175" s="7">
        <v>3668.77</v>
      </c>
      <c r="J175" s="8">
        <v>0.32598528790552816</v>
      </c>
      <c r="K175" s="8">
        <v>1.4490024308291038E-4</v>
      </c>
    </row>
    <row r="176" spans="2:11">
      <c r="B176" s="6" t="s">
        <v>2567</v>
      </c>
      <c r="C176" s="17">
        <v>701006892</v>
      </c>
      <c r="D176" s="6" t="s">
        <v>1691</v>
      </c>
      <c r="E176" s="50">
        <v>42915</v>
      </c>
      <c r="F176" s="6" t="s">
        <v>104</v>
      </c>
      <c r="G176" s="7">
        <v>11769504.640000001</v>
      </c>
      <c r="H176" s="7">
        <v>100.09</v>
      </c>
      <c r="I176" s="7">
        <v>11780.1</v>
      </c>
      <c r="J176" s="8">
        <v>1.0467102843884768</v>
      </c>
      <c r="K176" s="8">
        <v>4.652620233868552E-4</v>
      </c>
    </row>
    <row r="177" spans="2:11">
      <c r="B177" s="6" t="s">
        <v>2568</v>
      </c>
      <c r="C177" s="17">
        <v>701005480</v>
      </c>
      <c r="D177" s="6" t="s">
        <v>1691</v>
      </c>
      <c r="E177" s="50">
        <v>42915</v>
      </c>
      <c r="F177" s="6" t="s">
        <v>104</v>
      </c>
      <c r="G177" s="7">
        <v>-29759129.920000002</v>
      </c>
      <c r="H177" s="7">
        <v>101.14</v>
      </c>
      <c r="I177" s="7">
        <v>-30098.38</v>
      </c>
      <c r="J177" s="8">
        <v>-2.6743647243599327</v>
      </c>
      <c r="K177" s="8">
        <v>-1.1887533365138204E-3</v>
      </c>
    </row>
    <row r="178" spans="2:11">
      <c r="B178" s="6" t="s">
        <v>2569</v>
      </c>
      <c r="C178" s="17">
        <v>701006132</v>
      </c>
      <c r="D178" s="6" t="s">
        <v>1691</v>
      </c>
      <c r="E178" s="50">
        <v>42915</v>
      </c>
      <c r="F178" s="6" t="s">
        <v>104</v>
      </c>
      <c r="G178" s="7">
        <v>11171348.880000001</v>
      </c>
      <c r="H178" s="7">
        <v>100.09</v>
      </c>
      <c r="I178" s="7">
        <v>11181.4</v>
      </c>
      <c r="J178" s="8">
        <v>0.99351332958644789</v>
      </c>
      <c r="K178" s="8">
        <v>4.4161601245301673E-4</v>
      </c>
    </row>
    <row r="179" spans="2:11">
      <c r="B179" s="6" t="s">
        <v>2570</v>
      </c>
      <c r="C179" s="17">
        <v>701006140</v>
      </c>
      <c r="D179" s="6" t="s">
        <v>1691</v>
      </c>
      <c r="E179" s="50">
        <v>42915</v>
      </c>
      <c r="F179" s="6" t="s">
        <v>104</v>
      </c>
      <c r="G179" s="7">
        <v>5965216.1900000004</v>
      </c>
      <c r="H179" s="7">
        <v>100.09</v>
      </c>
      <c r="I179" s="7">
        <v>5970.58</v>
      </c>
      <c r="J179" s="8">
        <v>0.5305105635575379</v>
      </c>
      <c r="K179" s="8">
        <v>2.3581159171765008E-4</v>
      </c>
    </row>
    <row r="180" spans="2:11">
      <c r="B180" s="6" t="s">
        <v>2571</v>
      </c>
      <c r="C180" s="17">
        <v>701006157</v>
      </c>
      <c r="D180" s="6" t="s">
        <v>1691</v>
      </c>
      <c r="E180" s="50">
        <v>42915</v>
      </c>
      <c r="F180" s="6" t="s">
        <v>104</v>
      </c>
      <c r="G180" s="7">
        <v>1868284.1</v>
      </c>
      <c r="H180" s="7">
        <v>100</v>
      </c>
      <c r="I180" s="7">
        <v>1868.28</v>
      </c>
      <c r="J180" s="8">
        <v>0.16600435396281046</v>
      </c>
      <c r="K180" s="8">
        <v>7.3788824632489862E-5</v>
      </c>
    </row>
    <row r="181" spans="2:11">
      <c r="B181" s="6" t="s">
        <v>2572</v>
      </c>
      <c r="C181" s="17">
        <v>701006165</v>
      </c>
      <c r="D181" s="6" t="s">
        <v>1691</v>
      </c>
      <c r="E181" s="50">
        <v>42915</v>
      </c>
      <c r="F181" s="6" t="s">
        <v>104</v>
      </c>
      <c r="G181" s="7">
        <v>102058659.73</v>
      </c>
      <c r="H181" s="7">
        <v>100</v>
      </c>
      <c r="I181" s="7">
        <v>102058.66</v>
      </c>
      <c r="J181" s="8">
        <v>9.0683312563481522</v>
      </c>
      <c r="K181" s="8">
        <v>4.0308671960128609E-3</v>
      </c>
    </row>
    <row r="182" spans="2:11">
      <c r="B182" s="6" t="s">
        <v>2573</v>
      </c>
      <c r="C182" s="17">
        <v>701006900</v>
      </c>
      <c r="D182" s="6" t="s">
        <v>1691</v>
      </c>
      <c r="E182" s="50">
        <v>42915</v>
      </c>
      <c r="F182" s="6" t="s">
        <v>104</v>
      </c>
      <c r="G182" s="7">
        <v>748209.72</v>
      </c>
      <c r="H182" s="7">
        <v>100</v>
      </c>
      <c r="I182" s="7">
        <v>748.21</v>
      </c>
      <c r="J182" s="8">
        <v>6.6481532574621804E-2</v>
      </c>
      <c r="K182" s="8">
        <v>2.9550996894617101E-5</v>
      </c>
    </row>
    <row r="183" spans="2:11">
      <c r="B183" s="6" t="s">
        <v>2574</v>
      </c>
      <c r="C183" s="17">
        <v>701006173</v>
      </c>
      <c r="D183" s="6" t="s">
        <v>1691</v>
      </c>
      <c r="E183" s="50">
        <v>42915</v>
      </c>
      <c r="F183" s="6" t="s">
        <v>104</v>
      </c>
      <c r="G183" s="7">
        <v>5856649.5499999998</v>
      </c>
      <c r="H183" s="7">
        <v>100</v>
      </c>
      <c r="I183" s="7">
        <v>5856.65</v>
      </c>
      <c r="J183" s="8">
        <v>0.52038741496793506</v>
      </c>
      <c r="K183" s="8">
        <v>2.3131185892043575E-4</v>
      </c>
    </row>
    <row r="184" spans="2:11">
      <c r="B184" s="6" t="s">
        <v>2575</v>
      </c>
      <c r="C184" s="17">
        <v>701006181</v>
      </c>
      <c r="D184" s="6" t="s">
        <v>1691</v>
      </c>
      <c r="E184" s="50">
        <v>42915</v>
      </c>
      <c r="F184" s="6" t="s">
        <v>104</v>
      </c>
      <c r="G184" s="7">
        <v>9361217.7300000004</v>
      </c>
      <c r="H184" s="7">
        <v>100</v>
      </c>
      <c r="I184" s="7">
        <v>9361.2199999999993</v>
      </c>
      <c r="J184" s="8">
        <v>0.83178285824594833</v>
      </c>
      <c r="K184" s="8">
        <v>3.6972692579600308E-4</v>
      </c>
    </row>
    <row r="185" spans="2:11">
      <c r="B185" s="6" t="s">
        <v>2576</v>
      </c>
      <c r="C185" s="17">
        <v>701006199</v>
      </c>
      <c r="D185" s="6" t="s">
        <v>1691</v>
      </c>
      <c r="E185" s="50">
        <v>42915</v>
      </c>
      <c r="F185" s="6" t="s">
        <v>104</v>
      </c>
      <c r="G185" s="7">
        <v>2930831.64</v>
      </c>
      <c r="H185" s="7">
        <v>100.08</v>
      </c>
      <c r="I185" s="7">
        <v>2933.18</v>
      </c>
      <c r="J185" s="8">
        <v>0.26062509418108437</v>
      </c>
      <c r="K185" s="8">
        <v>1.1584768055940576E-4</v>
      </c>
    </row>
    <row r="186" spans="2:11">
      <c r="B186" s="6" t="s">
        <v>2577</v>
      </c>
      <c r="C186" s="17">
        <v>701006207</v>
      </c>
      <c r="D186" s="6" t="s">
        <v>1691</v>
      </c>
      <c r="E186" s="50">
        <v>42915</v>
      </c>
      <c r="F186" s="6" t="s">
        <v>104</v>
      </c>
      <c r="G186" s="7">
        <v>1123588.04</v>
      </c>
      <c r="H186" s="7">
        <v>100.08</v>
      </c>
      <c r="I186" s="7">
        <v>1124.49</v>
      </c>
      <c r="J186" s="8">
        <v>9.9915556548076698E-2</v>
      </c>
      <c r="K186" s="8">
        <v>4.441239825453814E-5</v>
      </c>
    </row>
    <row r="187" spans="2:11">
      <c r="B187" s="6" t="s">
        <v>2578</v>
      </c>
      <c r="C187" s="17">
        <v>701006215</v>
      </c>
      <c r="D187" s="6" t="s">
        <v>1691</v>
      </c>
      <c r="E187" s="50">
        <v>42915</v>
      </c>
      <c r="F187" s="6" t="s">
        <v>104</v>
      </c>
      <c r="G187" s="7">
        <v>978682.42</v>
      </c>
      <c r="H187" s="7">
        <v>100.08</v>
      </c>
      <c r="I187" s="7">
        <v>979.47</v>
      </c>
      <c r="J187" s="8">
        <v>8.7029933722971908E-2</v>
      </c>
      <c r="K187" s="8">
        <v>3.8684747501865267E-5</v>
      </c>
    </row>
    <row r="188" spans="2:11">
      <c r="B188" s="6" t="s">
        <v>2579</v>
      </c>
      <c r="C188" s="17">
        <v>701005498</v>
      </c>
      <c r="D188" s="6" t="s">
        <v>1691</v>
      </c>
      <c r="E188" s="50">
        <v>42915</v>
      </c>
      <c r="F188" s="6" t="s">
        <v>104</v>
      </c>
      <c r="G188" s="7">
        <v>-29303442.620000001</v>
      </c>
      <c r="H188" s="7">
        <v>101.13</v>
      </c>
      <c r="I188" s="7">
        <v>-29634.57</v>
      </c>
      <c r="J188" s="8">
        <v>-2.6331533002631744</v>
      </c>
      <c r="K188" s="8">
        <v>-1.1704348859856366E-3</v>
      </c>
    </row>
    <row r="189" spans="2:11">
      <c r="B189" s="6" t="s">
        <v>2580</v>
      </c>
      <c r="C189" s="17">
        <v>701005506</v>
      </c>
      <c r="D189" s="6" t="s">
        <v>1691</v>
      </c>
      <c r="E189" s="50">
        <v>42915</v>
      </c>
      <c r="F189" s="6" t="s">
        <v>104</v>
      </c>
      <c r="G189" s="7">
        <v>-116964892.55</v>
      </c>
      <c r="H189" s="7">
        <v>101.13</v>
      </c>
      <c r="I189" s="7">
        <v>-118286.6</v>
      </c>
      <c r="J189" s="8">
        <v>-10.51025039900731</v>
      </c>
      <c r="K189" s="8">
        <v>-4.6717992933465406E-3</v>
      </c>
    </row>
    <row r="190" spans="2:11">
      <c r="B190" s="6" t="s">
        <v>2581</v>
      </c>
      <c r="C190" s="17">
        <v>701006918</v>
      </c>
      <c r="D190" s="6" t="s">
        <v>1691</v>
      </c>
      <c r="E190" s="50">
        <v>42915</v>
      </c>
      <c r="F190" s="6" t="s">
        <v>104</v>
      </c>
      <c r="G190" s="7">
        <v>15688622.939999999</v>
      </c>
      <c r="H190" s="7">
        <v>100</v>
      </c>
      <c r="I190" s="7">
        <v>15688.62</v>
      </c>
      <c r="J190" s="8">
        <v>1.3939983448241311</v>
      </c>
      <c r="K190" s="8">
        <v>6.1963133465314248E-4</v>
      </c>
    </row>
    <row r="191" spans="2:11">
      <c r="B191" s="6" t="s">
        <v>2051</v>
      </c>
      <c r="C191" s="17">
        <v>701002370</v>
      </c>
      <c r="D191" s="6" t="s">
        <v>1691</v>
      </c>
      <c r="E191" s="50">
        <v>42915</v>
      </c>
      <c r="F191" s="6" t="s">
        <v>104</v>
      </c>
      <c r="G191" s="7">
        <v>-7813797.6299999999</v>
      </c>
      <c r="H191" s="7">
        <v>99.99</v>
      </c>
      <c r="I191" s="7">
        <v>-7813.02</v>
      </c>
      <c r="J191" s="8">
        <v>-0.69421892735484902</v>
      </c>
      <c r="K191" s="8">
        <v>-3.0857985025271157E-4</v>
      </c>
    </row>
    <row r="192" spans="2:11">
      <c r="B192" s="6" t="s">
        <v>2052</v>
      </c>
      <c r="C192" s="17">
        <v>701002388</v>
      </c>
      <c r="D192" s="6" t="s">
        <v>1691</v>
      </c>
      <c r="E192" s="50">
        <v>42915</v>
      </c>
      <c r="F192" s="6" t="s">
        <v>104</v>
      </c>
      <c r="G192" s="7">
        <v>-11734930.189999999</v>
      </c>
      <c r="H192" s="7">
        <v>101.06</v>
      </c>
      <c r="I192" s="7">
        <v>-11859.32</v>
      </c>
      <c r="J192" s="8">
        <v>-1.0537493068695469</v>
      </c>
      <c r="K192" s="8">
        <v>-4.6839086418555011E-4</v>
      </c>
    </row>
    <row r="193" spans="1:11">
      <c r="B193" s="6" t="s">
        <v>2582</v>
      </c>
      <c r="C193" s="17">
        <v>701006223</v>
      </c>
      <c r="D193" s="6" t="s">
        <v>1691</v>
      </c>
      <c r="E193" s="50">
        <v>42915</v>
      </c>
      <c r="F193" s="6" t="s">
        <v>104</v>
      </c>
      <c r="G193" s="7">
        <v>1107060.32</v>
      </c>
      <c r="H193" s="7">
        <v>100</v>
      </c>
      <c r="I193" s="7">
        <v>1107.06</v>
      </c>
      <c r="J193" s="8">
        <v>9.8366829435667533E-2</v>
      </c>
      <c r="K193" s="8">
        <v>4.3723990085878037E-5</v>
      </c>
    </row>
    <row r="194" spans="1:11">
      <c r="B194" s="6" t="s">
        <v>2583</v>
      </c>
      <c r="C194" s="17">
        <v>701006231</v>
      </c>
      <c r="D194" s="6" t="s">
        <v>1691</v>
      </c>
      <c r="E194" s="50">
        <v>42915</v>
      </c>
      <c r="F194" s="6" t="s">
        <v>104</v>
      </c>
      <c r="G194" s="7">
        <v>105068036.23</v>
      </c>
      <c r="H194" s="7">
        <v>99.96</v>
      </c>
      <c r="I194" s="7">
        <v>105026.01</v>
      </c>
      <c r="J194" s="8">
        <v>9.33199249541914</v>
      </c>
      <c r="K194" s="8">
        <v>4.1480644409511028E-3</v>
      </c>
    </row>
    <row r="195" spans="1:11">
      <c r="B195" s="6" t="s">
        <v>2584</v>
      </c>
      <c r="C195" s="17">
        <v>701006249</v>
      </c>
      <c r="D195" s="6" t="s">
        <v>1691</v>
      </c>
      <c r="E195" s="50">
        <v>42915</v>
      </c>
      <c r="F195" s="6" t="s">
        <v>104</v>
      </c>
      <c r="G195" s="7">
        <v>1066597.3500000001</v>
      </c>
      <c r="H195" s="7">
        <v>100</v>
      </c>
      <c r="I195" s="7">
        <v>1066.5999999999999</v>
      </c>
      <c r="J195" s="8">
        <v>9.4771792202846261E-2</v>
      </c>
      <c r="K195" s="8">
        <v>4.2125998433325668E-5</v>
      </c>
    </row>
    <row r="196" spans="1:11">
      <c r="B196" s="6" t="s">
        <v>2585</v>
      </c>
      <c r="C196" s="17">
        <v>701006256</v>
      </c>
      <c r="D196" s="6" t="s">
        <v>1691</v>
      </c>
      <c r="E196" s="50">
        <v>42915</v>
      </c>
      <c r="F196" s="6" t="s">
        <v>104</v>
      </c>
      <c r="G196" s="7">
        <v>194436746.84999999</v>
      </c>
      <c r="H196" s="7">
        <v>99.96</v>
      </c>
      <c r="I196" s="7">
        <v>194358.97</v>
      </c>
      <c r="J196" s="8">
        <v>17.269593022313174</v>
      </c>
      <c r="K196" s="8">
        <v>7.6763225817764779E-3</v>
      </c>
    </row>
    <row r="197" spans="1:11">
      <c r="B197" s="6" t="s">
        <v>2586</v>
      </c>
      <c r="C197" s="17">
        <v>701006264</v>
      </c>
      <c r="D197" s="6" t="s">
        <v>1691</v>
      </c>
      <c r="E197" s="50">
        <v>42915</v>
      </c>
      <c r="F197" s="6" t="s">
        <v>104</v>
      </c>
      <c r="G197" s="7">
        <v>1067391.42</v>
      </c>
      <c r="H197" s="7">
        <v>99.96</v>
      </c>
      <c r="I197" s="7">
        <v>1066.96</v>
      </c>
      <c r="J197" s="8">
        <v>9.4803779681932182E-2</v>
      </c>
      <c r="K197" s="8">
        <v>4.214021684644774E-5</v>
      </c>
    </row>
    <row r="198" spans="1:11">
      <c r="B198" s="6" t="s">
        <v>2587</v>
      </c>
      <c r="C198" s="17">
        <v>701006272</v>
      </c>
      <c r="D198" s="6" t="s">
        <v>1691</v>
      </c>
      <c r="E198" s="50">
        <v>42915</v>
      </c>
      <c r="F198" s="6" t="s">
        <v>104</v>
      </c>
      <c r="G198" s="7">
        <v>8577752.2400000002</v>
      </c>
      <c r="H198" s="7">
        <v>99.96</v>
      </c>
      <c r="I198" s="7">
        <v>8574.32</v>
      </c>
      <c r="J198" s="8">
        <v>0.76186356021067769</v>
      </c>
      <c r="K198" s="8">
        <v>3.3864784444668383E-4</v>
      </c>
    </row>
    <row r="199" spans="1:11">
      <c r="B199" s="6" t="s">
        <v>2588</v>
      </c>
      <c r="C199" s="17">
        <v>701006926</v>
      </c>
      <c r="D199" s="6" t="s">
        <v>1691</v>
      </c>
      <c r="E199" s="50">
        <v>42915</v>
      </c>
      <c r="F199" s="6" t="s">
        <v>104</v>
      </c>
      <c r="G199" s="7">
        <v>1649581.15</v>
      </c>
      <c r="H199" s="7">
        <v>99.96</v>
      </c>
      <c r="I199" s="7">
        <v>1648.92</v>
      </c>
      <c r="J199" s="8">
        <v>0.14651331670646661</v>
      </c>
      <c r="K199" s="8">
        <v>6.5125071570110038E-5</v>
      </c>
    </row>
    <row r="200" spans="1:11">
      <c r="B200" s="6" t="s">
        <v>2589</v>
      </c>
      <c r="C200" s="17">
        <v>701007049</v>
      </c>
      <c r="D200" s="6" t="s">
        <v>1691</v>
      </c>
      <c r="E200" s="50">
        <v>42915</v>
      </c>
      <c r="F200" s="6" t="s">
        <v>104</v>
      </c>
      <c r="G200" s="7">
        <v>3302675.74</v>
      </c>
      <c r="H200" s="7">
        <v>100</v>
      </c>
      <c r="I200" s="7">
        <v>3302.68</v>
      </c>
      <c r="J200" s="8">
        <v>0.29345668729842145</v>
      </c>
      <c r="K200" s="8">
        <v>1.3044130180552786E-4</v>
      </c>
    </row>
    <row r="201" spans="1:11">
      <c r="B201" s="6" t="s">
        <v>2590</v>
      </c>
      <c r="C201" s="17">
        <v>701006280</v>
      </c>
      <c r="D201" s="6" t="s">
        <v>1691</v>
      </c>
      <c r="E201" s="50">
        <v>42915</v>
      </c>
      <c r="F201" s="6" t="s">
        <v>104</v>
      </c>
      <c r="G201" s="7">
        <v>4723265.33</v>
      </c>
      <c r="H201" s="7">
        <v>99.04</v>
      </c>
      <c r="I201" s="7">
        <v>4677.92</v>
      </c>
      <c r="J201" s="8">
        <v>0.41565241157091565</v>
      </c>
      <c r="K201" s="8">
        <v>1.847572197555061E-4</v>
      </c>
    </row>
    <row r="202" spans="1:11">
      <c r="B202" s="6" t="s">
        <v>2591</v>
      </c>
      <c r="C202" s="17">
        <v>701006298</v>
      </c>
      <c r="D202" s="6" t="s">
        <v>1691</v>
      </c>
      <c r="E202" s="50">
        <v>42915</v>
      </c>
      <c r="F202" s="6" t="s">
        <v>104</v>
      </c>
      <c r="G202" s="7">
        <v>-9593113.1400000006</v>
      </c>
      <c r="H202" s="7">
        <v>99.03</v>
      </c>
      <c r="I202" s="7">
        <v>-9500.06</v>
      </c>
      <c r="J202" s="8">
        <v>-0.84411936268007848</v>
      </c>
      <c r="K202" s="8">
        <v>-3.752104937900805E-4</v>
      </c>
    </row>
    <row r="203" spans="1:11">
      <c r="B203" s="6" t="s">
        <v>2592</v>
      </c>
      <c r="C203" s="17">
        <v>701006306</v>
      </c>
      <c r="D203" s="6" t="s">
        <v>1691</v>
      </c>
      <c r="E203" s="50">
        <v>42915</v>
      </c>
      <c r="F203" s="6" t="s">
        <v>104</v>
      </c>
      <c r="G203" s="7">
        <v>1064533.3600000001</v>
      </c>
      <c r="H203" s="7">
        <v>100.01</v>
      </c>
      <c r="I203" s="7">
        <v>1064.6400000000001</v>
      </c>
      <c r="J203" s="8">
        <v>9.4597638150045252E-2</v>
      </c>
      <c r="K203" s="8">
        <v>4.204858707299442E-5</v>
      </c>
    </row>
    <row r="204" spans="1:11">
      <c r="B204" s="6" t="s">
        <v>2593</v>
      </c>
      <c r="C204" s="17">
        <v>701006314</v>
      </c>
      <c r="D204" s="6" t="s">
        <v>1691</v>
      </c>
      <c r="E204" s="50">
        <v>42915</v>
      </c>
      <c r="F204" s="6" t="s">
        <v>104</v>
      </c>
      <c r="G204" s="7">
        <v>4103793.31</v>
      </c>
      <c r="H204" s="7">
        <v>100.01</v>
      </c>
      <c r="I204" s="7">
        <v>4104.2</v>
      </c>
      <c r="J204" s="8">
        <v>0.36467503240101412</v>
      </c>
      <c r="K204" s="8">
        <v>1.6209780870997113E-4</v>
      </c>
    </row>
    <row r="205" spans="1:11">
      <c r="B205" s="6" t="s">
        <v>2594</v>
      </c>
      <c r="C205" s="17">
        <v>701006322</v>
      </c>
      <c r="D205" s="6" t="s">
        <v>1691</v>
      </c>
      <c r="E205" s="50">
        <v>42915</v>
      </c>
      <c r="F205" s="6" t="s">
        <v>104</v>
      </c>
      <c r="G205" s="7">
        <v>747866.19</v>
      </c>
      <c r="H205" s="7">
        <v>99.94</v>
      </c>
      <c r="I205" s="7">
        <v>747.42</v>
      </c>
      <c r="J205" s="8">
        <v>6.6411337828849948E-2</v>
      </c>
      <c r="K205" s="8">
        <v>2.9519795376932563E-5</v>
      </c>
    </row>
    <row r="206" spans="1:11">
      <c r="B206" s="6" t="s">
        <v>2595</v>
      </c>
      <c r="C206" s="17">
        <v>701006330</v>
      </c>
      <c r="D206" s="6" t="s">
        <v>1691</v>
      </c>
      <c r="E206" s="50">
        <v>42915</v>
      </c>
      <c r="F206" s="6" t="s">
        <v>104</v>
      </c>
      <c r="G206" s="7">
        <v>-8471744.5199999996</v>
      </c>
      <c r="H206" s="7">
        <v>99.94</v>
      </c>
      <c r="I206" s="7">
        <v>-8466.66</v>
      </c>
      <c r="J206" s="8">
        <v>-0.75229752688182117</v>
      </c>
      <c r="K206" s="8">
        <v>-3.3439574901134549E-4</v>
      </c>
    </row>
    <row r="207" spans="1:11">
      <c r="B207" s="6" t="s">
        <v>2596</v>
      </c>
      <c r="C207" s="17">
        <v>701006934</v>
      </c>
      <c r="D207" s="6" t="s">
        <v>1691</v>
      </c>
      <c r="E207" s="50">
        <v>42915</v>
      </c>
      <c r="F207" s="6" t="s">
        <v>104</v>
      </c>
      <c r="G207" s="7">
        <v>1531054.17</v>
      </c>
      <c r="H207" s="7">
        <v>100</v>
      </c>
      <c r="I207" s="7">
        <v>1531.05</v>
      </c>
      <c r="J207" s="8">
        <v>0.13604008292909037</v>
      </c>
      <c r="K207" s="8">
        <v>6.0469726140393088E-5</v>
      </c>
    </row>
    <row r="208" spans="1:11">
      <c r="A208" s="6"/>
      <c r="B208" s="6" t="s">
        <v>3048</v>
      </c>
      <c r="C208" s="17">
        <v>90004141</v>
      </c>
      <c r="D208" s="6" t="s">
        <v>119</v>
      </c>
      <c r="E208" s="53">
        <v>42864</v>
      </c>
      <c r="F208" s="6" t="s">
        <v>42</v>
      </c>
      <c r="G208" s="7">
        <v>402000</v>
      </c>
      <c r="H208" s="7">
        <v>-10.528686567164204</v>
      </c>
      <c r="I208" s="7">
        <v>-42.325320000000097</v>
      </c>
      <c r="J208" s="8">
        <v>-3.7607785786227103E-3</v>
      </c>
      <c r="K208" s="8">
        <v>-1.6716635702325256E-6</v>
      </c>
    </row>
    <row r="209" spans="1:11">
      <c r="A209" s="6"/>
      <c r="B209" s="6" t="s">
        <v>3048</v>
      </c>
      <c r="C209" s="17">
        <v>90004141</v>
      </c>
      <c r="D209" s="6" t="s">
        <v>119</v>
      </c>
      <c r="E209" s="53">
        <v>42855</v>
      </c>
      <c r="F209" s="6" t="s">
        <v>104</v>
      </c>
      <c r="G209" s="7">
        <v>1057418.32</v>
      </c>
      <c r="H209" s="7">
        <v>103.2094</v>
      </c>
      <c r="I209" s="7">
        <v>1091.3551035620801</v>
      </c>
      <c r="J209" s="8">
        <v>9.6971384862461305E-2</v>
      </c>
      <c r="K209" s="8">
        <v>4.3103715903673505E-5</v>
      </c>
    </row>
    <row r="210" spans="1:11">
      <c r="A210" s="6"/>
      <c r="B210" s="6" t="s">
        <v>3048</v>
      </c>
      <c r="C210" s="17">
        <v>90004141</v>
      </c>
      <c r="D210" s="6" t="s">
        <v>119</v>
      </c>
      <c r="E210" s="53">
        <v>42855</v>
      </c>
      <c r="F210" s="6" t="s">
        <v>104</v>
      </c>
      <c r="G210" s="7">
        <v>-1057418.32</v>
      </c>
      <c r="H210" s="7">
        <v>100.0082</v>
      </c>
      <c r="I210" s="7">
        <v>-1057.5050283022399</v>
      </c>
      <c r="J210" s="8">
        <v>-9.3963666600154649E-2</v>
      </c>
      <c r="K210" s="8">
        <v>-4.1766787141847159E-5</v>
      </c>
    </row>
    <row r="211" spans="1:11">
      <c r="A211" s="6"/>
      <c r="B211" s="6" t="s">
        <v>3048</v>
      </c>
      <c r="C211" s="17">
        <v>90004141</v>
      </c>
      <c r="D211" s="6" t="s">
        <v>119</v>
      </c>
      <c r="E211" s="53">
        <v>42855</v>
      </c>
      <c r="F211" s="6" t="s">
        <v>104</v>
      </c>
      <c r="G211" s="7">
        <v>-1762363.87</v>
      </c>
      <c r="H211" s="7">
        <v>100.1138</v>
      </c>
      <c r="I211" s="7">
        <v>-1764.36944008406</v>
      </c>
      <c r="J211" s="8">
        <v>-0.15677147379026699</v>
      </c>
      <c r="K211" s="8">
        <v>-6.9684815552961555E-5</v>
      </c>
    </row>
    <row r="212" spans="1:11">
      <c r="A212" s="6"/>
      <c r="B212" s="6" t="s">
        <v>3048</v>
      </c>
      <c r="C212" s="17">
        <v>90004141</v>
      </c>
      <c r="D212" s="6" t="s">
        <v>119</v>
      </c>
      <c r="E212" s="53">
        <v>42855</v>
      </c>
      <c r="F212" s="6" t="s">
        <v>104</v>
      </c>
      <c r="G212" s="7">
        <v>1762363.87</v>
      </c>
      <c r="H212" s="7">
        <v>100.2004</v>
      </c>
      <c r="I212" s="7">
        <v>1765.89564719548</v>
      </c>
      <c r="J212" s="8">
        <v>0.15690708356264838</v>
      </c>
      <c r="K212" s="8">
        <v>6.9745094006350465E-5</v>
      </c>
    </row>
    <row r="213" spans="1:11">
      <c r="A213" s="6"/>
      <c r="B213" s="6" t="s">
        <v>3049</v>
      </c>
      <c r="C213" s="17">
        <v>209843</v>
      </c>
      <c r="D213" s="6" t="s">
        <v>119</v>
      </c>
      <c r="E213" s="53">
        <v>42884</v>
      </c>
      <c r="F213" s="6" t="s">
        <v>104</v>
      </c>
      <c r="G213" s="7">
        <v>1762363.87</v>
      </c>
      <c r="H213" s="7">
        <v>100.2743</v>
      </c>
      <c r="I213" s="7">
        <v>1767.1980340954101</v>
      </c>
      <c r="J213" s="8">
        <v>0.15702280598965745</v>
      </c>
      <c r="K213" s="8">
        <v>6.9796532547983733E-5</v>
      </c>
    </row>
    <row r="214" spans="1:11">
      <c r="A214" s="6"/>
      <c r="B214" s="6" t="s">
        <v>3050</v>
      </c>
      <c r="C214" s="17">
        <v>2098431</v>
      </c>
      <c r="D214" s="6" t="s">
        <v>119</v>
      </c>
      <c r="E214" s="53">
        <v>42884</v>
      </c>
      <c r="F214" s="6" t="s">
        <v>104</v>
      </c>
      <c r="G214" s="7">
        <v>-1762363.87</v>
      </c>
      <c r="H214" s="7">
        <v>100.017</v>
      </c>
      <c r="I214" s="7">
        <v>-1762.6634718579</v>
      </c>
      <c r="J214" s="8">
        <v>-0.15661989150427946</v>
      </c>
      <c r="K214" s="8">
        <v>-6.961743732792639E-5</v>
      </c>
    </row>
    <row r="215" spans="1:11">
      <c r="A215" s="6"/>
      <c r="B215" s="6" t="s">
        <v>3051</v>
      </c>
      <c r="C215" s="17">
        <v>208927</v>
      </c>
      <c r="D215" s="6" t="s">
        <v>119</v>
      </c>
      <c r="E215" s="53">
        <v>42884</v>
      </c>
      <c r="F215" s="6" t="s">
        <v>104</v>
      </c>
      <c r="G215" s="7">
        <v>-1762363.87</v>
      </c>
      <c r="H215" s="7">
        <v>100.4729</v>
      </c>
      <c r="I215" s="7">
        <v>-1770.6980887412301</v>
      </c>
      <c r="J215" s="8">
        <v>-0.15733380022516491</v>
      </c>
      <c r="K215" s="8">
        <v>-6.9934769278272849E-5</v>
      </c>
    </row>
    <row r="216" spans="1:11">
      <c r="A216" s="6"/>
      <c r="B216" s="6" t="s">
        <v>3051</v>
      </c>
      <c r="C216" s="17">
        <v>2089271</v>
      </c>
      <c r="D216" s="6" t="s">
        <v>119</v>
      </c>
      <c r="E216" s="53">
        <v>42884</v>
      </c>
      <c r="F216" s="6" t="s">
        <v>104</v>
      </c>
      <c r="G216" s="7">
        <v>1762363.87</v>
      </c>
      <c r="H216" s="7">
        <v>100.017</v>
      </c>
      <c r="I216" s="7">
        <v>1762.6634718579</v>
      </c>
      <c r="J216" s="8">
        <v>0.15661989150427946</v>
      </c>
      <c r="K216" s="8">
        <v>6.961743732792639E-5</v>
      </c>
    </row>
    <row r="217" spans="1:11">
      <c r="A217" s="6"/>
      <c r="B217" s="6" t="s">
        <v>3052</v>
      </c>
      <c r="C217" s="17">
        <v>1001820</v>
      </c>
      <c r="D217" s="6" t="s">
        <v>119</v>
      </c>
      <c r="E217" s="53">
        <v>42733</v>
      </c>
      <c r="F217" s="6" t="s">
        <v>104</v>
      </c>
      <c r="G217" s="7">
        <v>2643545.83</v>
      </c>
      <c r="H217" s="7">
        <v>98.503699999999995</v>
      </c>
      <c r="I217" s="7">
        <v>2603.9904537457101</v>
      </c>
      <c r="J217" s="8">
        <v>0.23137525049745342</v>
      </c>
      <c r="K217" s="8">
        <v>1.0284614454799061E-4</v>
      </c>
    </row>
    <row r="218" spans="1:11">
      <c r="A218" s="6"/>
      <c r="B218" s="6" t="s">
        <v>3052</v>
      </c>
      <c r="C218" s="17">
        <v>1001830</v>
      </c>
      <c r="D218" s="6" t="s">
        <v>119</v>
      </c>
      <c r="E218" s="53">
        <v>42733</v>
      </c>
      <c r="F218" s="6" t="s">
        <v>104</v>
      </c>
      <c r="G218" s="7">
        <v>-2643545.83</v>
      </c>
      <c r="H218" s="7">
        <v>99.995599999999996</v>
      </c>
      <c r="I218" s="7">
        <v>-2643.4295139834799</v>
      </c>
      <c r="J218" s="8">
        <v>-0.23487957303779605</v>
      </c>
      <c r="K218" s="8">
        <v>-1.0440381358023149E-4</v>
      </c>
    </row>
    <row r="219" spans="1:11">
      <c r="A219" s="6"/>
      <c r="B219" s="6" t="s">
        <v>3053</v>
      </c>
      <c r="C219" s="17">
        <v>10019201</v>
      </c>
      <c r="D219" s="6" t="s">
        <v>119</v>
      </c>
      <c r="E219" s="53">
        <v>42915</v>
      </c>
      <c r="F219" s="6" t="s">
        <v>104</v>
      </c>
      <c r="G219" s="7">
        <v>-3454233.22</v>
      </c>
      <c r="H219" s="7">
        <v>98.817499999999995</v>
      </c>
      <c r="I219" s="7">
        <v>-3413.3869121735001</v>
      </c>
      <c r="J219" s="8">
        <v>-0.30329345129235141</v>
      </c>
      <c r="K219" s="8">
        <v>-1.3481373684094808E-4</v>
      </c>
    </row>
    <row r="220" spans="1:11">
      <c r="A220" s="6"/>
      <c r="B220" s="6" t="s">
        <v>3054</v>
      </c>
      <c r="C220" s="17">
        <v>10019301</v>
      </c>
      <c r="D220" s="6" t="s">
        <v>119</v>
      </c>
      <c r="E220" s="53">
        <v>42915</v>
      </c>
      <c r="F220" s="6" t="s">
        <v>104</v>
      </c>
      <c r="G220" s="7">
        <v>3454233.22</v>
      </c>
      <c r="H220" s="7">
        <v>99.995599999999996</v>
      </c>
      <c r="I220" s="7">
        <v>3454.08123373832</v>
      </c>
      <c r="J220" s="8">
        <v>0.30690930895893392</v>
      </c>
      <c r="K220" s="8">
        <v>1.364209831624227E-4</v>
      </c>
    </row>
    <row r="221" spans="1:11">
      <c r="A221" s="6"/>
      <c r="B221" s="6" t="s">
        <v>3055</v>
      </c>
      <c r="C221" s="17">
        <v>10029201</v>
      </c>
      <c r="D221" s="6" t="s">
        <v>119</v>
      </c>
      <c r="E221" s="53">
        <v>42915</v>
      </c>
      <c r="F221" s="6" t="s">
        <v>104</v>
      </c>
      <c r="G221" s="7">
        <v>-2819782.2</v>
      </c>
      <c r="H221" s="7">
        <v>100.0055</v>
      </c>
      <c r="I221" s="7">
        <v>-2819.9372880209999</v>
      </c>
      <c r="J221" s="8">
        <v>-0.25056301395591979</v>
      </c>
      <c r="K221" s="8">
        <v>-1.113750926094593E-4</v>
      </c>
    </row>
    <row r="222" spans="1:11">
      <c r="A222" s="6"/>
      <c r="B222" s="6" t="s">
        <v>3056</v>
      </c>
      <c r="C222" s="17">
        <v>10029301</v>
      </c>
      <c r="D222" s="6" t="s">
        <v>119</v>
      </c>
      <c r="E222" s="53">
        <v>42915</v>
      </c>
      <c r="F222" s="6" t="s">
        <v>104</v>
      </c>
      <c r="G222" s="7">
        <v>2819782.2</v>
      </c>
      <c r="H222" s="7">
        <v>99.969200000000001</v>
      </c>
      <c r="I222" s="7">
        <v>2818.9137070823999</v>
      </c>
      <c r="J222" s="8">
        <v>0.25047206458406923</v>
      </c>
      <c r="K222" s="8">
        <v>1.1133466567432349E-4</v>
      </c>
    </row>
    <row r="223" spans="1:11">
      <c r="A223" s="6"/>
      <c r="B223" s="6" t="s">
        <v>3057</v>
      </c>
      <c r="C223" s="17">
        <v>10029501</v>
      </c>
      <c r="D223" s="6" t="s">
        <v>119</v>
      </c>
      <c r="E223" s="53">
        <v>42915</v>
      </c>
      <c r="F223" s="6" t="s">
        <v>104</v>
      </c>
      <c r="G223" s="7">
        <v>-2819782.2</v>
      </c>
      <c r="H223" s="7">
        <v>99.419700000000006</v>
      </c>
      <c r="I223" s="7">
        <v>-2803.4190038933998</v>
      </c>
      <c r="J223" s="8">
        <v>-0.24909529654462365</v>
      </c>
      <c r="K223" s="8">
        <v>-1.1072269319892066E-4</v>
      </c>
    </row>
    <row r="224" spans="1:11">
      <c r="A224" s="6"/>
      <c r="B224" s="6" t="s">
        <v>3057</v>
      </c>
      <c r="C224" s="17">
        <v>100297101</v>
      </c>
      <c r="D224" s="6" t="s">
        <v>119</v>
      </c>
      <c r="E224" s="53">
        <v>42915</v>
      </c>
      <c r="F224" s="6" t="s">
        <v>104</v>
      </c>
      <c r="G224" s="7">
        <v>2819782.2</v>
      </c>
      <c r="H224" s="7">
        <v>100.0055</v>
      </c>
      <c r="I224" s="7">
        <v>2819.9372880209999</v>
      </c>
      <c r="J224" s="8">
        <v>0.25056301395591979</v>
      </c>
      <c r="K224" s="8">
        <v>1.113750926094593E-4</v>
      </c>
    </row>
    <row r="225" spans="1:11">
      <c r="A225" s="6"/>
      <c r="B225" s="6" t="s">
        <v>3058</v>
      </c>
      <c r="C225" s="17">
        <v>100295101</v>
      </c>
      <c r="D225" s="6" t="s">
        <v>119</v>
      </c>
      <c r="E225" s="53">
        <v>42915</v>
      </c>
      <c r="F225" s="6" t="s">
        <v>104</v>
      </c>
      <c r="G225" s="7">
        <v>2819782.2</v>
      </c>
      <c r="H225" s="7">
        <v>100.0055</v>
      </c>
      <c r="I225" s="7">
        <v>2819.9372880209999</v>
      </c>
      <c r="J225" s="8">
        <v>0.25056301395591979</v>
      </c>
      <c r="K225" s="8">
        <v>1.113750926094593E-4</v>
      </c>
    </row>
    <row r="226" spans="1:11">
      <c r="A226" s="6"/>
      <c r="B226" s="6" t="s">
        <v>3058</v>
      </c>
      <c r="C226" s="17">
        <v>10029703</v>
      </c>
      <c r="D226" s="6" t="s">
        <v>119</v>
      </c>
      <c r="E226" s="53">
        <v>42915</v>
      </c>
      <c r="F226" s="6" t="s">
        <v>104</v>
      </c>
      <c r="G226" s="7">
        <v>-2819782.2</v>
      </c>
      <c r="H226" s="7">
        <v>100.52979999999999</v>
      </c>
      <c r="I226" s="7">
        <v>-2834.7214060955998</v>
      </c>
      <c r="J226" s="8">
        <v>-0.2518766435884609</v>
      </c>
      <c r="K226" s="8">
        <v>-1.1195900010509843E-4</v>
      </c>
    </row>
    <row r="227" spans="1:11">
      <c r="A227" s="6"/>
      <c r="B227" s="6" t="s">
        <v>3059</v>
      </c>
      <c r="C227" s="17">
        <v>10029601</v>
      </c>
      <c r="D227" s="6" t="s">
        <v>119</v>
      </c>
      <c r="E227" s="53">
        <v>42915</v>
      </c>
      <c r="F227" s="6" t="s">
        <v>104</v>
      </c>
      <c r="G227" s="7">
        <v>-2819782.2</v>
      </c>
      <c r="H227" s="7">
        <v>100.5643</v>
      </c>
      <c r="I227" s="7">
        <v>-2835.6942309545998</v>
      </c>
      <c r="J227" s="8">
        <v>-0.25196308307410398</v>
      </c>
      <c r="K227" s="8">
        <v>-1.1199742239882254E-4</v>
      </c>
    </row>
    <row r="228" spans="1:11">
      <c r="A228" s="6"/>
      <c r="B228" s="6" t="s">
        <v>3059</v>
      </c>
      <c r="C228" s="17">
        <v>100296101</v>
      </c>
      <c r="D228" s="6" t="s">
        <v>119</v>
      </c>
      <c r="E228" s="53">
        <v>42915</v>
      </c>
      <c r="F228" s="6" t="s">
        <v>104</v>
      </c>
      <c r="G228" s="7">
        <v>2819782.2</v>
      </c>
      <c r="H228" s="7">
        <v>100.0055</v>
      </c>
      <c r="I228" s="7">
        <v>2819.9372880209999</v>
      </c>
      <c r="J228" s="8">
        <v>0.25056301395591979</v>
      </c>
      <c r="K228" s="8">
        <v>1.113750926094593E-4</v>
      </c>
    </row>
    <row r="229" spans="1:11">
      <c r="A229" s="6"/>
      <c r="B229" s="6" t="s">
        <v>3060</v>
      </c>
      <c r="C229" s="17">
        <v>4501</v>
      </c>
      <c r="D229" s="6" t="s">
        <v>119</v>
      </c>
      <c r="E229" s="53">
        <v>42582</v>
      </c>
      <c r="F229" s="6" t="s">
        <v>104</v>
      </c>
      <c r="G229" s="7">
        <v>26320.21</v>
      </c>
      <c r="H229" s="7">
        <v>100</v>
      </c>
      <c r="I229" s="7">
        <v>26.320209999999999</v>
      </c>
      <c r="J229" s="8">
        <v>2.3386587969766327E-3</v>
      </c>
      <c r="K229" s="8">
        <v>1.0395322756654816E-6</v>
      </c>
    </row>
    <row r="230" spans="1:11">
      <c r="A230" s="6"/>
      <c r="B230" s="6" t="s">
        <v>3061</v>
      </c>
      <c r="C230" s="17">
        <v>6081570</v>
      </c>
      <c r="D230" s="6" t="s">
        <v>119</v>
      </c>
      <c r="E230" s="53">
        <v>42613</v>
      </c>
      <c r="F230" s="6" t="s">
        <v>42</v>
      </c>
      <c r="G230" s="7">
        <v>-786867.16</v>
      </c>
      <c r="H230" s="7">
        <v>100</v>
      </c>
      <c r="I230" s="7">
        <v>-2746.1663884</v>
      </c>
      <c r="J230" s="8">
        <v>-0.24400816643154474</v>
      </c>
      <c r="K230" s="8">
        <v>-1.0846146725613164E-4</v>
      </c>
    </row>
    <row r="231" spans="1:11">
      <c r="A231" s="6"/>
      <c r="B231" s="6" t="s">
        <v>3062</v>
      </c>
      <c r="C231" s="17">
        <v>6081566</v>
      </c>
      <c r="D231" s="6" t="s">
        <v>119</v>
      </c>
      <c r="E231" s="53">
        <v>42582</v>
      </c>
      <c r="F231" s="6" t="s">
        <v>42</v>
      </c>
      <c r="G231" s="7">
        <v>786867.16</v>
      </c>
      <c r="H231" s="7">
        <v>100</v>
      </c>
      <c r="I231" s="7">
        <v>2746.1663884</v>
      </c>
      <c r="J231" s="8">
        <v>0.24400816643154474</v>
      </c>
      <c r="K231" s="8">
        <v>1.0846146725613164E-4</v>
      </c>
    </row>
    <row r="232" spans="1:11">
      <c r="A232" s="6"/>
      <c r="B232" s="6" t="s">
        <v>3063</v>
      </c>
      <c r="C232" s="17">
        <v>6471602</v>
      </c>
      <c r="D232" s="6" t="s">
        <v>119</v>
      </c>
      <c r="E232" s="53">
        <v>42884</v>
      </c>
      <c r="F232" s="6" t="s">
        <v>42</v>
      </c>
      <c r="G232" s="7">
        <v>-3052820.79</v>
      </c>
      <c r="H232" s="7">
        <v>100</v>
      </c>
      <c r="I232" s="7">
        <v>-10654.344557099999</v>
      </c>
      <c r="J232" s="8">
        <v>-0.94668228803957188</v>
      </c>
      <c r="K232" s="8">
        <v>-4.2079964571583206E-4</v>
      </c>
    </row>
    <row r="233" spans="1:11">
      <c r="A233" s="6"/>
      <c r="B233" s="6" t="s">
        <v>3064</v>
      </c>
      <c r="C233" s="17">
        <v>6474710</v>
      </c>
      <c r="D233" s="6" t="s">
        <v>119</v>
      </c>
      <c r="E233" s="53">
        <v>42884</v>
      </c>
      <c r="F233" s="6" t="s">
        <v>42</v>
      </c>
      <c r="G233" s="7">
        <v>-175147.49</v>
      </c>
      <c r="H233" s="7">
        <v>100</v>
      </c>
      <c r="I233" s="7">
        <v>-611.26474010000004</v>
      </c>
      <c r="J233" s="8">
        <v>-5.4313383583052724E-2</v>
      </c>
      <c r="K233" s="8">
        <v>-2.4142262782486242E-5</v>
      </c>
    </row>
    <row r="234" spans="1:11">
      <c r="A234" s="6"/>
      <c r="B234" s="6" t="s">
        <v>3065</v>
      </c>
      <c r="C234" s="17">
        <v>6477658</v>
      </c>
      <c r="D234" s="6" t="s">
        <v>119</v>
      </c>
      <c r="E234" s="53">
        <v>42884</v>
      </c>
      <c r="F234" s="6" t="s">
        <v>42</v>
      </c>
      <c r="G234" s="7">
        <v>-87573.75</v>
      </c>
      <c r="H234" s="7">
        <v>100</v>
      </c>
      <c r="I234" s="7">
        <v>-305.63238749999999</v>
      </c>
      <c r="J234" s="8">
        <v>-2.7156693342030556E-2</v>
      </c>
      <c r="K234" s="8">
        <v>-1.2071132080441201E-5</v>
      </c>
    </row>
    <row r="235" spans="1:11">
      <c r="A235" s="6"/>
      <c r="B235" s="6" t="s">
        <v>3066</v>
      </c>
      <c r="C235" s="17">
        <v>6476785</v>
      </c>
      <c r="D235" s="6" t="s">
        <v>119</v>
      </c>
      <c r="E235" s="53">
        <v>42884</v>
      </c>
      <c r="F235" s="6" t="s">
        <v>42</v>
      </c>
      <c r="G235" s="7">
        <v>-47212.03</v>
      </c>
      <c r="H235" s="7">
        <v>100</v>
      </c>
      <c r="I235" s="7">
        <v>-164.76998470000001</v>
      </c>
      <c r="J235" s="8">
        <v>-1.4640490109933022E-2</v>
      </c>
      <c r="K235" s="8">
        <v>-6.5076880905037459E-6</v>
      </c>
    </row>
    <row r="236" spans="1:11">
      <c r="A236" s="6"/>
      <c r="B236" s="6" t="s">
        <v>3067</v>
      </c>
      <c r="C236" s="17">
        <v>6472755</v>
      </c>
      <c r="D236" s="6" t="s">
        <v>119</v>
      </c>
      <c r="E236" s="53">
        <v>42884</v>
      </c>
      <c r="F236" s="6" t="s">
        <v>42</v>
      </c>
      <c r="G236" s="7">
        <v>-29191.24</v>
      </c>
      <c r="H236" s="7">
        <v>100</v>
      </c>
      <c r="I236" s="7">
        <v>-101.8774276</v>
      </c>
      <c r="J236" s="8">
        <v>-9.0522280130017965E-3</v>
      </c>
      <c r="K236" s="8">
        <v>-4.0237093150842393E-6</v>
      </c>
    </row>
    <row r="237" spans="1:11">
      <c r="A237" s="6"/>
      <c r="B237" s="6" t="s">
        <v>3068</v>
      </c>
      <c r="C237" s="17">
        <v>6451211</v>
      </c>
      <c r="D237" s="6" t="s">
        <v>119</v>
      </c>
      <c r="E237" s="53">
        <v>42855</v>
      </c>
      <c r="F237" s="6" t="s">
        <v>42</v>
      </c>
      <c r="G237" s="7">
        <v>4901552.9000000004</v>
      </c>
      <c r="H237" s="7">
        <v>100</v>
      </c>
      <c r="I237" s="7">
        <v>17106.419621000001</v>
      </c>
      <c r="J237" s="8">
        <v>1.5199756662817405</v>
      </c>
      <c r="K237" s="8">
        <v>6.7562817003005585E-4</v>
      </c>
    </row>
    <row r="238" spans="1:11">
      <c r="A238" s="6"/>
      <c r="B238" s="6" t="s">
        <v>3069</v>
      </c>
      <c r="C238" s="17">
        <v>6467552</v>
      </c>
      <c r="D238" s="6" t="s">
        <v>119</v>
      </c>
      <c r="E238" s="53">
        <v>42915</v>
      </c>
      <c r="F238" s="6" t="s">
        <v>42</v>
      </c>
      <c r="G238" s="7">
        <v>-467059.97</v>
      </c>
      <c r="H238" s="7">
        <v>100</v>
      </c>
      <c r="I238" s="7">
        <v>-1630.0392953</v>
      </c>
      <c r="J238" s="8">
        <v>-0.14483568852113779</v>
      </c>
      <c r="K238" s="8">
        <v>-6.4379366960497919E-5</v>
      </c>
    </row>
    <row r="239" spans="1:11">
      <c r="A239" s="6"/>
      <c r="B239" s="6" t="s">
        <v>3070</v>
      </c>
      <c r="C239" s="17">
        <v>91235029</v>
      </c>
      <c r="D239" s="6" t="s">
        <v>119</v>
      </c>
      <c r="E239" s="53">
        <v>42613</v>
      </c>
      <c r="F239" s="6" t="s">
        <v>42</v>
      </c>
      <c r="G239" s="7">
        <v>314746.86</v>
      </c>
      <c r="H239" s="7">
        <v>100</v>
      </c>
      <c r="I239" s="7">
        <v>1098.4665414000001</v>
      </c>
      <c r="J239" s="8">
        <v>9.7603265332214556E-2</v>
      </c>
      <c r="K239" s="8">
        <v>4.3384586351094201E-5</v>
      </c>
    </row>
    <row r="240" spans="1:11">
      <c r="A240" s="6"/>
      <c r="B240" s="6" t="s">
        <v>3071</v>
      </c>
      <c r="C240" s="17">
        <v>91235031</v>
      </c>
      <c r="D240" s="6" t="s">
        <v>119</v>
      </c>
      <c r="E240" s="53">
        <v>42613</v>
      </c>
      <c r="F240" s="6" t="s">
        <v>42</v>
      </c>
      <c r="G240" s="7">
        <v>472120.3</v>
      </c>
      <c r="H240" s="7">
        <v>100</v>
      </c>
      <c r="I240" s="7">
        <v>1647.6998470000001</v>
      </c>
      <c r="J240" s="8">
        <v>0.14640490109933021</v>
      </c>
      <c r="K240" s="8">
        <v>6.5076880905037457E-5</v>
      </c>
    </row>
    <row r="241" spans="1:11">
      <c r="A241" s="6"/>
      <c r="B241" s="6" t="s">
        <v>3072</v>
      </c>
      <c r="C241" s="17">
        <v>90708</v>
      </c>
      <c r="D241" s="6" t="s">
        <v>119</v>
      </c>
      <c r="E241" s="53">
        <v>42733</v>
      </c>
      <c r="F241" s="6" t="s">
        <v>119</v>
      </c>
      <c r="G241" s="7">
        <v>241761.03</v>
      </c>
      <c r="H241" s="7">
        <v>123.45</v>
      </c>
      <c r="I241" s="7">
        <v>298.453991535</v>
      </c>
      <c r="J241" s="8">
        <v>2.6518863367583967E-2</v>
      </c>
      <c r="K241" s="8">
        <v>1.1787617082151888E-5</v>
      </c>
    </row>
    <row r="242" spans="1:11">
      <c r="A242" s="6"/>
      <c r="B242" s="6" t="s">
        <v>3073</v>
      </c>
      <c r="C242" s="17">
        <v>6473885</v>
      </c>
      <c r="D242" s="6" t="s">
        <v>119</v>
      </c>
      <c r="E242" s="53">
        <v>42884</v>
      </c>
      <c r="F242" s="6" t="s">
        <v>46</v>
      </c>
      <c r="G242" s="7">
        <v>-29191.24</v>
      </c>
      <c r="H242" s="7">
        <v>100</v>
      </c>
      <c r="I242" s="7">
        <v>-116.2541133</v>
      </c>
      <c r="J242" s="8">
        <v>-1.0329655605094456E-2</v>
      </c>
      <c r="K242" s="8">
        <v>-4.5915250278862415E-6</v>
      </c>
    </row>
    <row r="243" spans="1:11">
      <c r="A243" s="6"/>
      <c r="B243" s="6" t="s">
        <v>3074</v>
      </c>
      <c r="C243" s="17">
        <v>6471448</v>
      </c>
      <c r="D243" s="6" t="s">
        <v>119</v>
      </c>
      <c r="E243" s="53">
        <v>42884</v>
      </c>
      <c r="F243" s="6" t="s">
        <v>46</v>
      </c>
      <c r="G243" s="7">
        <v>-6118008.6100000003</v>
      </c>
      <c r="H243" s="7">
        <v>100</v>
      </c>
      <c r="I243" s="7">
        <v>-24364.969289324999</v>
      </c>
      <c r="J243" s="8">
        <v>-2.1649276265860116</v>
      </c>
      <c r="K243" s="8">
        <v>-9.6230888628364244E-4</v>
      </c>
    </row>
    <row r="244" spans="1:11">
      <c r="A244" s="6"/>
      <c r="B244" s="6" t="s">
        <v>3075</v>
      </c>
      <c r="C244" s="17">
        <v>6473882</v>
      </c>
      <c r="D244" s="6" t="s">
        <v>119</v>
      </c>
      <c r="E244" s="53">
        <v>42884</v>
      </c>
      <c r="F244" s="6" t="s">
        <v>46</v>
      </c>
      <c r="G244" s="7">
        <v>-29191.24</v>
      </c>
      <c r="H244" s="7">
        <v>100</v>
      </c>
      <c r="I244" s="7">
        <v>-116.2541133</v>
      </c>
      <c r="J244" s="8">
        <v>-1.0329655605094456E-2</v>
      </c>
      <c r="K244" s="8">
        <v>-4.5915250278862415E-6</v>
      </c>
    </row>
    <row r="245" spans="1:11">
      <c r="A245" s="6"/>
      <c r="B245" s="6" t="s">
        <v>3076</v>
      </c>
      <c r="C245" s="17">
        <v>6505764</v>
      </c>
      <c r="D245" s="6" t="s">
        <v>119</v>
      </c>
      <c r="E245" s="53">
        <v>42915</v>
      </c>
      <c r="F245" s="6" t="s">
        <v>46</v>
      </c>
      <c r="G245" s="7">
        <v>-125898.74</v>
      </c>
      <c r="H245" s="7">
        <v>100</v>
      </c>
      <c r="I245" s="7">
        <v>-501.39173204999997</v>
      </c>
      <c r="J245" s="8">
        <v>-4.4550715396650828E-2</v>
      </c>
      <c r="K245" s="8">
        <v>-1.9802763284099704E-5</v>
      </c>
    </row>
    <row r="246" spans="1:11">
      <c r="A246" s="6"/>
      <c r="B246" s="6" t="s">
        <v>3077</v>
      </c>
      <c r="C246" s="17">
        <v>6471556</v>
      </c>
      <c r="D246" s="6" t="s">
        <v>119</v>
      </c>
      <c r="E246" s="53">
        <v>42884</v>
      </c>
      <c r="F246" s="6" t="s">
        <v>43</v>
      </c>
      <c r="G246" s="7">
        <v>45827143.369999997</v>
      </c>
      <c r="H246" s="7">
        <v>100</v>
      </c>
      <c r="I246" s="7">
        <v>1421.5579873373999</v>
      </c>
      <c r="J246" s="8">
        <v>0.12631126774820592</v>
      </c>
      <c r="K246" s="8">
        <v>5.614527428038337E-5</v>
      </c>
    </row>
    <row r="247" spans="1:11">
      <c r="A247" s="6"/>
      <c r="B247" s="6" t="s">
        <v>3078</v>
      </c>
      <c r="C247" s="17">
        <v>608821</v>
      </c>
      <c r="D247" s="6" t="s">
        <v>119</v>
      </c>
      <c r="E247" s="53">
        <v>42613</v>
      </c>
      <c r="F247" s="6" t="s">
        <v>119</v>
      </c>
      <c r="G247" s="7">
        <v>2533712.25</v>
      </c>
      <c r="H247" s="7">
        <v>93.06</v>
      </c>
      <c r="I247" s="7">
        <v>2349.85585294251</v>
      </c>
      <c r="J247" s="8">
        <v>0.20879434708579564</v>
      </c>
      <c r="K247" s="8">
        <v>9.2808948040125011E-5</v>
      </c>
    </row>
    <row r="248" spans="1:11">
      <c r="A248" s="6"/>
      <c r="B248" s="6" t="s">
        <v>3079</v>
      </c>
      <c r="C248" s="17">
        <v>608818</v>
      </c>
      <c r="D248" s="6" t="s">
        <v>119</v>
      </c>
      <c r="E248" s="53">
        <v>42582</v>
      </c>
      <c r="F248" s="6" t="s">
        <v>119</v>
      </c>
      <c r="G248" s="7">
        <v>-2590996.1800000002</v>
      </c>
      <c r="H248" s="7">
        <v>91.057439999999957</v>
      </c>
      <c r="I248" s="7">
        <v>-2351.2731897129702</v>
      </c>
      <c r="J248" s="8">
        <v>-0.20892028328108114</v>
      </c>
      <c r="K248" s="8">
        <v>-9.2864926594945842E-5</v>
      </c>
    </row>
    <row r="249" spans="1:11">
      <c r="A249" s="6"/>
      <c r="B249" s="6" t="s">
        <v>3080</v>
      </c>
      <c r="C249" s="17">
        <v>6471495</v>
      </c>
      <c r="D249" s="6" t="s">
        <v>119</v>
      </c>
      <c r="E249" s="53">
        <v>42884</v>
      </c>
      <c r="F249" s="6" t="s">
        <v>2265</v>
      </c>
      <c r="G249" s="7">
        <v>-16997.150000000001</v>
      </c>
      <c r="H249" s="7">
        <v>100</v>
      </c>
      <c r="I249" s="7">
        <v>-76.895106600000005</v>
      </c>
      <c r="J249" s="8">
        <v>-6.8324461504883872E-3</v>
      </c>
      <c r="K249" s="8">
        <v>-3.0370177575117293E-6</v>
      </c>
    </row>
    <row r="250" spans="1:11">
      <c r="A250" s="6"/>
      <c r="B250" s="6" t="s">
        <v>3081</v>
      </c>
      <c r="C250" s="17">
        <v>6471404</v>
      </c>
      <c r="D250" s="6" t="s">
        <v>119</v>
      </c>
      <c r="E250" s="53">
        <v>42884</v>
      </c>
      <c r="F250" s="6" t="s">
        <v>44</v>
      </c>
      <c r="G250" s="7">
        <v>356293.45</v>
      </c>
      <c r="H250" s="7">
        <v>100</v>
      </c>
      <c r="I250" s="7">
        <v>1297.9770383499999</v>
      </c>
      <c r="J250" s="8">
        <v>0.11533059268945436</v>
      </c>
      <c r="K250" s="8">
        <v>5.1264371539494458E-5</v>
      </c>
    </row>
    <row r="251" spans="1:11">
      <c r="A251" s="6"/>
      <c r="B251" s="6" t="s">
        <v>3082</v>
      </c>
      <c r="C251" s="17">
        <v>6471603</v>
      </c>
      <c r="D251" s="6" t="s">
        <v>119</v>
      </c>
      <c r="E251" s="53">
        <v>42884</v>
      </c>
      <c r="F251" s="6" t="s">
        <v>104</v>
      </c>
      <c r="G251" s="7">
        <v>10960237.189999999</v>
      </c>
      <c r="H251" s="7">
        <v>100</v>
      </c>
      <c r="I251" s="7">
        <v>10960.23719</v>
      </c>
      <c r="J251" s="8">
        <v>0.97386210525462935</v>
      </c>
      <c r="K251" s="8">
        <v>4.3288105634241303E-4</v>
      </c>
    </row>
    <row r="252" spans="1:11">
      <c r="A252" s="6"/>
      <c r="B252" s="6" t="s">
        <v>3083</v>
      </c>
      <c r="C252" s="17">
        <v>6474711</v>
      </c>
      <c r="D252" s="6" t="s">
        <v>119</v>
      </c>
      <c r="E252" s="53">
        <v>42884</v>
      </c>
      <c r="F252" s="6" t="s">
        <v>104</v>
      </c>
      <c r="G252" s="7">
        <v>628954.64</v>
      </c>
      <c r="H252" s="7">
        <v>100</v>
      </c>
      <c r="I252" s="7">
        <v>628.95464000000004</v>
      </c>
      <c r="J252" s="8">
        <v>5.5885203869394329E-2</v>
      </c>
      <c r="K252" s="8">
        <v>2.4840935851559078E-5</v>
      </c>
    </row>
    <row r="253" spans="1:11">
      <c r="A253" s="6"/>
      <c r="B253" s="6" t="s">
        <v>3084</v>
      </c>
      <c r="C253" s="17">
        <v>6477659</v>
      </c>
      <c r="D253" s="6" t="s">
        <v>119</v>
      </c>
      <c r="E253" s="53">
        <v>42884</v>
      </c>
      <c r="F253" s="6" t="s">
        <v>104</v>
      </c>
      <c r="G253" s="7">
        <v>314731.28999999998</v>
      </c>
      <c r="H253" s="7">
        <v>100.0849</v>
      </c>
      <c r="I253" s="7">
        <v>314.99849686520997</v>
      </c>
      <c r="J253" s="8">
        <v>2.7988910640463719E-2</v>
      </c>
      <c r="K253" s="8">
        <v>1.2441052114610704E-5</v>
      </c>
    </row>
    <row r="254" spans="1:11">
      <c r="A254" s="6"/>
      <c r="B254" s="6" t="s">
        <v>3085</v>
      </c>
      <c r="C254" s="17">
        <v>6476786</v>
      </c>
      <c r="D254" s="6" t="s">
        <v>119</v>
      </c>
      <c r="E254" s="53">
        <v>42884</v>
      </c>
      <c r="F254" s="6" t="s">
        <v>104</v>
      </c>
      <c r="G254" s="7">
        <v>169694.2</v>
      </c>
      <c r="H254" s="7">
        <v>100.0848</v>
      </c>
      <c r="I254" s="7">
        <v>169.8381006816</v>
      </c>
      <c r="J254" s="8">
        <v>1.5090813037617362E-2</v>
      </c>
      <c r="K254" s="8">
        <v>6.707856331550805E-6</v>
      </c>
    </row>
    <row r="255" spans="1:11">
      <c r="A255" s="6"/>
      <c r="B255" s="6" t="s">
        <v>3086</v>
      </c>
      <c r="C255" s="17">
        <v>6472756</v>
      </c>
      <c r="D255" s="6" t="s">
        <v>119</v>
      </c>
      <c r="E255" s="53">
        <v>42884</v>
      </c>
      <c r="F255" s="6" t="s">
        <v>104</v>
      </c>
      <c r="G255" s="7">
        <v>105097.24</v>
      </c>
      <c r="H255" s="7">
        <v>100.0847</v>
      </c>
      <c r="I255" s="7">
        <v>105.18625736228</v>
      </c>
      <c r="J255" s="8">
        <v>9.3462311319455361E-3</v>
      </c>
      <c r="K255" s="8">
        <v>4.1543935053917104E-6</v>
      </c>
    </row>
    <row r="256" spans="1:11">
      <c r="A256" s="6"/>
      <c r="B256" s="6" t="s">
        <v>3087</v>
      </c>
      <c r="C256" s="17">
        <v>6451210</v>
      </c>
      <c r="D256" s="6" t="s">
        <v>119</v>
      </c>
      <c r="E256" s="53">
        <v>42855</v>
      </c>
      <c r="F256" s="6" t="s">
        <v>104</v>
      </c>
      <c r="G256" s="7">
        <v>-17665196.68</v>
      </c>
      <c r="H256" s="7">
        <v>101.13419999999982</v>
      </c>
      <c r="I256" s="7">
        <v>-17865.5553407445</v>
      </c>
      <c r="J256" s="8">
        <v>-1.5874279939447669</v>
      </c>
      <c r="K256" s="8">
        <v>-7.0561068469407082E-4</v>
      </c>
    </row>
    <row r="257" spans="1:11">
      <c r="A257" s="6"/>
      <c r="B257" s="6" t="s">
        <v>3088</v>
      </c>
      <c r="C257" s="17">
        <v>6467553</v>
      </c>
      <c r="D257" s="6" t="s">
        <v>119</v>
      </c>
      <c r="E257" s="53">
        <v>42915</v>
      </c>
      <c r="F257" s="6" t="s">
        <v>104</v>
      </c>
      <c r="G257" s="7">
        <v>1684825.46</v>
      </c>
      <c r="H257" s="7">
        <v>100</v>
      </c>
      <c r="I257" s="7">
        <v>1684.82546</v>
      </c>
      <c r="J257" s="8">
        <v>0.14970366434763255</v>
      </c>
      <c r="K257" s="8">
        <v>6.6543178969048568E-5</v>
      </c>
    </row>
    <row r="258" spans="1:11">
      <c r="A258" s="6"/>
      <c r="B258" s="6" t="s">
        <v>3089</v>
      </c>
      <c r="C258" s="17">
        <v>91235106</v>
      </c>
      <c r="D258" s="6" t="s">
        <v>119</v>
      </c>
      <c r="E258" s="53">
        <v>42613</v>
      </c>
      <c r="F258" s="6" t="s">
        <v>104</v>
      </c>
      <c r="G258" s="7">
        <v>-1180143.3600000001</v>
      </c>
      <c r="H258" s="7">
        <v>99.991900000000001</v>
      </c>
      <c r="I258" s="7">
        <v>-1180.0477683878401</v>
      </c>
      <c r="J258" s="8">
        <v>-0.10485209253242532</v>
      </c>
      <c r="K258" s="8">
        <v>-4.6606685207533847E-5</v>
      </c>
    </row>
    <row r="259" spans="1:11">
      <c r="A259" s="6"/>
      <c r="B259" s="6" t="s">
        <v>3090</v>
      </c>
      <c r="C259" s="17">
        <v>91235107</v>
      </c>
      <c r="D259" s="6" t="s">
        <v>119</v>
      </c>
      <c r="E259" s="53">
        <v>42613</v>
      </c>
      <c r="F259" s="6" t="s">
        <v>104</v>
      </c>
      <c r="G259" s="7">
        <v>-1772339.59</v>
      </c>
      <c r="H259" s="7">
        <v>101.0634</v>
      </c>
      <c r="I259" s="7">
        <v>-1791.1866492000599</v>
      </c>
      <c r="J259" s="8">
        <v>-0.15915429300065684</v>
      </c>
      <c r="K259" s="8">
        <v>-7.0743977102939788E-5</v>
      </c>
    </row>
    <row r="260" spans="1:11">
      <c r="A260" s="6"/>
      <c r="B260" s="6" t="s">
        <v>3091</v>
      </c>
      <c r="C260" s="17">
        <v>6473886</v>
      </c>
      <c r="D260" s="6" t="s">
        <v>119</v>
      </c>
      <c r="E260" s="53">
        <v>42884</v>
      </c>
      <c r="F260" s="6" t="s">
        <v>104</v>
      </c>
      <c r="G260" s="7">
        <v>114543.55</v>
      </c>
      <c r="H260" s="7">
        <v>100</v>
      </c>
      <c r="I260" s="7">
        <v>114.54355</v>
      </c>
      <c r="J260" s="8">
        <v>1.0177665027917056E-2</v>
      </c>
      <c r="K260" s="8">
        <v>4.5239653176894438E-6</v>
      </c>
    </row>
    <row r="261" spans="1:11">
      <c r="A261" s="6"/>
      <c r="B261" s="6" t="s">
        <v>3092</v>
      </c>
      <c r="C261" s="17">
        <v>6471449</v>
      </c>
      <c r="D261" s="6" t="s">
        <v>119</v>
      </c>
      <c r="E261" s="53">
        <v>42884</v>
      </c>
      <c r="F261" s="6" t="s">
        <v>104</v>
      </c>
      <c r="G261" s="7">
        <v>24022972.670000002</v>
      </c>
      <c r="H261" s="7">
        <v>99.963099999999997</v>
      </c>
      <c r="I261" s="7">
        <v>24014.108193084801</v>
      </c>
      <c r="J261" s="8">
        <v>2.1337521766470102</v>
      </c>
      <c r="K261" s="8">
        <v>9.4845141957585171E-4</v>
      </c>
    </row>
    <row r="262" spans="1:11">
      <c r="A262" s="6"/>
      <c r="B262" s="6" t="s">
        <v>3093</v>
      </c>
      <c r="C262" s="17">
        <v>6473883</v>
      </c>
      <c r="D262" s="6" t="s">
        <v>119</v>
      </c>
      <c r="E262" s="53">
        <v>42884</v>
      </c>
      <c r="F262" s="6" t="s">
        <v>104</v>
      </c>
      <c r="G262" s="7">
        <v>114625.28</v>
      </c>
      <c r="H262" s="7">
        <v>99.963099999999997</v>
      </c>
      <c r="I262" s="7">
        <v>114.58298327168001</v>
      </c>
      <c r="J262" s="8">
        <v>1.0181168836120259E-2</v>
      </c>
      <c r="K262" s="8">
        <v>4.5255227580991688E-6</v>
      </c>
    </row>
    <row r="263" spans="1:11">
      <c r="A263" s="6"/>
      <c r="B263" s="6" t="s">
        <v>3094</v>
      </c>
      <c r="C263" s="17">
        <v>6505765</v>
      </c>
      <c r="D263" s="6" t="s">
        <v>119</v>
      </c>
      <c r="E263" s="53">
        <v>42915</v>
      </c>
      <c r="F263" s="6" t="s">
        <v>104</v>
      </c>
      <c r="G263" s="7">
        <v>498823.41</v>
      </c>
      <c r="H263" s="7">
        <v>100</v>
      </c>
      <c r="I263" s="7">
        <v>498.82341000000002</v>
      </c>
      <c r="J263" s="8">
        <v>4.4322509430372393E-2</v>
      </c>
      <c r="K263" s="8">
        <v>1.9701325884273549E-5</v>
      </c>
    </row>
    <row r="264" spans="1:11">
      <c r="A264" s="6"/>
      <c r="B264" s="6" t="s">
        <v>3095</v>
      </c>
      <c r="C264" s="17">
        <v>6471555</v>
      </c>
      <c r="D264" s="6" t="s">
        <v>119</v>
      </c>
      <c r="E264" s="53">
        <v>42884</v>
      </c>
      <c r="F264" s="6" t="s">
        <v>104</v>
      </c>
      <c r="G264" s="7">
        <v>-1448916.78</v>
      </c>
      <c r="H264" s="7">
        <v>99.029300000000006</v>
      </c>
      <c r="I264" s="7">
        <v>-1434.85214481654</v>
      </c>
      <c r="J264" s="8">
        <v>-0.12749250826023009</v>
      </c>
      <c r="K264" s="8">
        <v>-5.6670334900239584E-5</v>
      </c>
    </row>
    <row r="265" spans="1:11">
      <c r="A265" s="6"/>
      <c r="B265" s="6" t="s">
        <v>3096</v>
      </c>
      <c r="C265" s="17">
        <v>6471496</v>
      </c>
      <c r="D265" s="6" t="s">
        <v>119</v>
      </c>
      <c r="E265" s="53">
        <v>42884</v>
      </c>
      <c r="F265" s="6" t="s">
        <v>104</v>
      </c>
      <c r="G265" s="7">
        <v>79057.119999999995</v>
      </c>
      <c r="H265" s="7">
        <v>100.0175</v>
      </c>
      <c r="I265" s="7">
        <v>79.070954995999998</v>
      </c>
      <c r="J265" s="8">
        <v>7.0257792201026828E-3</v>
      </c>
      <c r="K265" s="8">
        <v>3.122954178026496E-6</v>
      </c>
    </row>
    <row r="266" spans="1:11">
      <c r="A266" s="6"/>
      <c r="B266" s="6" t="s">
        <v>3097</v>
      </c>
      <c r="C266" s="17">
        <v>6471405</v>
      </c>
      <c r="D266" s="6" t="s">
        <v>119</v>
      </c>
      <c r="E266" s="53">
        <v>42884</v>
      </c>
      <c r="F266" s="6" t="s">
        <v>104</v>
      </c>
      <c r="G266" s="7">
        <v>-1279556.6499999999</v>
      </c>
      <c r="H266" s="7">
        <v>99.938699999999997</v>
      </c>
      <c r="I266" s="7">
        <v>-1278.77228177355</v>
      </c>
      <c r="J266" s="8">
        <v>-0.11362417116351253</v>
      </c>
      <c r="K266" s="8">
        <v>-5.0505868309181384E-5</v>
      </c>
    </row>
    <row r="267" spans="1:11">
      <c r="A267" s="6"/>
      <c r="B267" s="6" t="s">
        <v>3098</v>
      </c>
      <c r="C267" s="17">
        <v>90004135</v>
      </c>
      <c r="D267" s="6" t="s">
        <v>119</v>
      </c>
      <c r="E267" s="53">
        <v>42864</v>
      </c>
      <c r="F267" s="6" t="s">
        <v>46</v>
      </c>
      <c r="G267" s="7">
        <v>-3038000</v>
      </c>
      <c r="H267" s="7">
        <v>6.09414864864865</v>
      </c>
      <c r="I267" s="7">
        <v>-185.14023594594599</v>
      </c>
      <c r="J267" s="8">
        <v>-1.6450470625778289E-2</v>
      </c>
      <c r="K267" s="8">
        <v>-7.3122232227681096E-6</v>
      </c>
    </row>
    <row r="268" spans="1:11">
      <c r="A268" s="6"/>
      <c r="B268" s="6" t="s">
        <v>3098</v>
      </c>
      <c r="C268" s="17">
        <v>90004143</v>
      </c>
      <c r="D268" s="6" t="s">
        <v>119</v>
      </c>
      <c r="E268" s="53">
        <v>42864</v>
      </c>
      <c r="F268" s="6" t="s">
        <v>46</v>
      </c>
      <c r="G268" s="7">
        <v>315000</v>
      </c>
      <c r="H268" s="7">
        <v>6.0941441860465098</v>
      </c>
      <c r="I268" s="7">
        <v>19.196554186046502</v>
      </c>
      <c r="J268" s="8">
        <v>1.7056927098543764E-3</v>
      </c>
      <c r="K268" s="8">
        <v>7.5817927204823385E-7</v>
      </c>
    </row>
    <row r="269" spans="1:11">
      <c r="A269" s="6"/>
      <c r="B269" s="6" t="s">
        <v>3099</v>
      </c>
      <c r="C269" s="17">
        <v>90004139</v>
      </c>
      <c r="D269" s="6" t="s">
        <v>119</v>
      </c>
      <c r="E269" s="53">
        <v>42864</v>
      </c>
      <c r="F269" s="6" t="s">
        <v>2265</v>
      </c>
      <c r="G269" s="7">
        <v>-24000</v>
      </c>
      <c r="H269" s="7">
        <v>-12.040142857142882</v>
      </c>
      <c r="I269" s="7">
        <v>2.88963428571429</v>
      </c>
      <c r="J269" s="8">
        <v>2.5675587855609864E-4</v>
      </c>
      <c r="K269" s="8">
        <v>1.141278167943787E-7</v>
      </c>
    </row>
    <row r="270" spans="1:11">
      <c r="A270" s="6"/>
      <c r="B270" s="6" t="s">
        <v>3100</v>
      </c>
      <c r="C270" s="17">
        <v>90004137</v>
      </c>
      <c r="D270" s="6" t="s">
        <v>119</v>
      </c>
      <c r="E270" s="53">
        <v>42864</v>
      </c>
      <c r="F270" s="6" t="s">
        <v>43</v>
      </c>
      <c r="G270" s="7">
        <v>55960000</v>
      </c>
      <c r="H270" s="7">
        <v>-5.8481611865618302E-2</v>
      </c>
      <c r="I270" s="7">
        <v>-32.726309999999998</v>
      </c>
      <c r="J270" s="8">
        <v>-2.9078671018994279E-3</v>
      </c>
      <c r="K270" s="8">
        <v>-1.2925449876134729E-6</v>
      </c>
    </row>
    <row r="271" spans="1:11">
      <c r="A271" s="6"/>
      <c r="B271" s="6" t="s">
        <v>3101</v>
      </c>
      <c r="C271" s="17">
        <v>90004133</v>
      </c>
      <c r="D271" s="6" t="s">
        <v>119</v>
      </c>
      <c r="E271" s="53">
        <v>42864</v>
      </c>
      <c r="F271" s="6" t="s">
        <v>42</v>
      </c>
      <c r="G271" s="7">
        <v>-13596000</v>
      </c>
      <c r="H271" s="7">
        <v>-10.528705882352897</v>
      </c>
      <c r="I271" s="7">
        <v>1431.4828517646899</v>
      </c>
      <c r="J271" s="8">
        <v>0.12719313272959026</v>
      </c>
      <c r="K271" s="8">
        <v>5.6537262676515932E-5</v>
      </c>
    </row>
    <row r="272" spans="1:11">
      <c r="A272" s="6"/>
      <c r="B272" s="6" t="s">
        <v>3102</v>
      </c>
      <c r="C272" s="17">
        <v>90004201</v>
      </c>
      <c r="D272" s="6" t="s">
        <v>119</v>
      </c>
      <c r="E272" s="53">
        <v>42871</v>
      </c>
      <c r="F272" s="6" t="s">
        <v>42</v>
      </c>
      <c r="G272" s="7">
        <v>-10000</v>
      </c>
      <c r="H272" s="7">
        <v>-10.7386</v>
      </c>
      <c r="I272" s="7">
        <v>1.07386</v>
      </c>
      <c r="J272" s="8">
        <v>9.5416873031078659E-5</v>
      </c>
      <c r="K272" s="8">
        <v>4.2412736431287365E-8</v>
      </c>
    </row>
    <row r="273" spans="1:11">
      <c r="A273" s="6"/>
      <c r="B273" s="6" t="s">
        <v>3103</v>
      </c>
      <c r="C273" s="17">
        <v>90004234</v>
      </c>
      <c r="D273" s="6" t="s">
        <v>119</v>
      </c>
      <c r="E273" s="53">
        <v>42877</v>
      </c>
      <c r="F273" s="6" t="s">
        <v>42</v>
      </c>
      <c r="G273" s="7">
        <v>10000</v>
      </c>
      <c r="H273" s="7">
        <v>-9.5486000000000004</v>
      </c>
      <c r="I273" s="7">
        <v>-0.95486000000000004</v>
      </c>
      <c r="J273" s="8">
        <v>-8.4843234111016123E-5</v>
      </c>
      <c r="K273" s="8">
        <v>-3.771276098260393E-8</v>
      </c>
    </row>
    <row r="274" spans="1:11">
      <c r="A274" s="6"/>
      <c r="B274" s="6" t="s">
        <v>3104</v>
      </c>
      <c r="C274" s="17">
        <v>90004247</v>
      </c>
      <c r="D274" s="6" t="s">
        <v>119</v>
      </c>
      <c r="E274" s="53">
        <v>42878</v>
      </c>
      <c r="F274" s="6" t="s">
        <v>43</v>
      </c>
      <c r="G274" s="7">
        <v>-8500000</v>
      </c>
      <c r="H274" s="7">
        <v>-0.12298105882352942</v>
      </c>
      <c r="I274" s="7">
        <v>10.453390000000001</v>
      </c>
      <c r="J274" s="8">
        <v>9.2882665000497964E-4</v>
      </c>
      <c r="K274" s="8">
        <v>4.1286282651691566E-7</v>
      </c>
    </row>
    <row r="275" spans="1:11">
      <c r="A275" s="6"/>
      <c r="B275" s="6" t="s">
        <v>3105</v>
      </c>
      <c r="C275" s="17">
        <v>12197439</v>
      </c>
      <c r="D275" s="6" t="s">
        <v>119</v>
      </c>
      <c r="E275" s="53">
        <v>42884</v>
      </c>
      <c r="F275" s="6" t="s">
        <v>45</v>
      </c>
      <c r="G275" s="7">
        <v>-62949.38</v>
      </c>
      <c r="H275" s="7">
        <v>100</v>
      </c>
      <c r="I275" s="7">
        <v>-168.83023716</v>
      </c>
      <c r="J275" s="8">
        <v>-1.5001260222843404E-2</v>
      </c>
      <c r="K275" s="8">
        <v>-6.6680501651042199E-6</v>
      </c>
    </row>
    <row r="276" spans="1:11">
      <c r="A276" s="6"/>
      <c r="B276" s="6" t="s">
        <v>3106</v>
      </c>
      <c r="C276" s="17">
        <v>11579798</v>
      </c>
      <c r="D276" s="6" t="s">
        <v>119</v>
      </c>
      <c r="E276" s="53">
        <v>42855</v>
      </c>
      <c r="F276" s="6" t="s">
        <v>42</v>
      </c>
      <c r="G276" s="7">
        <v>1228299.6299999999</v>
      </c>
      <c r="H276" s="7">
        <v>100</v>
      </c>
      <c r="I276" s="7">
        <v>4286.7657086999998</v>
      </c>
      <c r="J276" s="8">
        <v>0.38089674570335968</v>
      </c>
      <c r="K276" s="8">
        <v>1.6930834945502569E-4</v>
      </c>
    </row>
    <row r="277" spans="1:11">
      <c r="A277" s="6"/>
      <c r="B277" s="6" t="s">
        <v>3107</v>
      </c>
      <c r="C277" s="17">
        <v>12680591</v>
      </c>
      <c r="D277" s="6" t="s">
        <v>119</v>
      </c>
      <c r="E277" s="53">
        <v>42915</v>
      </c>
      <c r="F277" s="6" t="s">
        <v>42</v>
      </c>
      <c r="G277" s="7">
        <v>-314746.86</v>
      </c>
      <c r="H277" s="7">
        <v>100</v>
      </c>
      <c r="I277" s="7">
        <v>-1098.4665414000001</v>
      </c>
      <c r="J277" s="8">
        <v>-9.7603265332214556E-2</v>
      </c>
      <c r="K277" s="8">
        <v>-4.3384586351094201E-5</v>
      </c>
    </row>
    <row r="278" spans="1:11">
      <c r="A278" s="6"/>
      <c r="B278" s="6" t="s">
        <v>3108</v>
      </c>
      <c r="C278" s="17">
        <v>12523065</v>
      </c>
      <c r="D278" s="6" t="s">
        <v>119</v>
      </c>
      <c r="E278" s="53">
        <v>42915</v>
      </c>
      <c r="F278" s="6" t="s">
        <v>42</v>
      </c>
      <c r="G278" s="7">
        <v>-157373.43</v>
      </c>
      <c r="H278" s="7">
        <v>100</v>
      </c>
      <c r="I278" s="7">
        <v>-549.23327070000005</v>
      </c>
      <c r="J278" s="8">
        <v>-4.8801632666107278E-2</v>
      </c>
      <c r="K278" s="8">
        <v>-2.16922931755471E-5</v>
      </c>
    </row>
    <row r="279" spans="1:11">
      <c r="A279" s="6"/>
      <c r="B279" s="6" t="s">
        <v>3109</v>
      </c>
      <c r="C279" s="17">
        <v>12457337</v>
      </c>
      <c r="D279" s="6" t="s">
        <v>119</v>
      </c>
      <c r="E279" s="53">
        <v>42915</v>
      </c>
      <c r="F279" s="6" t="s">
        <v>42</v>
      </c>
      <c r="G279" s="7">
        <v>-503594.98</v>
      </c>
      <c r="H279" s="7">
        <v>100</v>
      </c>
      <c r="I279" s="7">
        <v>-1757.5464801999999</v>
      </c>
      <c r="J279" s="8">
        <v>-0.15616522577194661</v>
      </c>
      <c r="K279" s="8">
        <v>-6.9415338713109168E-5</v>
      </c>
    </row>
    <row r="280" spans="1:11">
      <c r="A280" s="6"/>
      <c r="B280" s="6" t="s">
        <v>3110</v>
      </c>
      <c r="C280" s="17">
        <v>12162952</v>
      </c>
      <c r="D280" s="6" t="s">
        <v>119</v>
      </c>
      <c r="E280" s="53">
        <v>42884</v>
      </c>
      <c r="F280" s="6" t="s">
        <v>42</v>
      </c>
      <c r="G280" s="7">
        <v>-472120.3</v>
      </c>
      <c r="H280" s="7">
        <v>100</v>
      </c>
      <c r="I280" s="7">
        <v>-1647.6998470000001</v>
      </c>
      <c r="J280" s="8">
        <v>-0.14640490109933021</v>
      </c>
      <c r="K280" s="8">
        <v>-6.5076880905037457E-5</v>
      </c>
    </row>
    <row r="281" spans="1:11">
      <c r="A281" s="6"/>
      <c r="B281" s="6" t="s">
        <v>3111</v>
      </c>
      <c r="C281" s="17">
        <v>12174635</v>
      </c>
      <c r="D281" s="6" t="s">
        <v>119</v>
      </c>
      <c r="E281" s="53">
        <v>42884</v>
      </c>
      <c r="F281" s="6" t="s">
        <v>42</v>
      </c>
      <c r="G281" s="7">
        <v>-251797.49</v>
      </c>
      <c r="H281" s="7">
        <v>100</v>
      </c>
      <c r="I281" s="7">
        <v>-878.77324009999995</v>
      </c>
      <c r="J281" s="8">
        <v>-7.8082612885973304E-2</v>
      </c>
      <c r="K281" s="8">
        <v>-3.4707669356554584E-5</v>
      </c>
    </row>
    <row r="282" spans="1:11">
      <c r="A282" s="6"/>
      <c r="B282" s="6" t="s">
        <v>3112</v>
      </c>
      <c r="C282" s="17">
        <v>12194899</v>
      </c>
      <c r="D282" s="6" t="s">
        <v>119</v>
      </c>
      <c r="E282" s="53">
        <v>42884</v>
      </c>
      <c r="F282" s="6" t="s">
        <v>42</v>
      </c>
      <c r="G282" s="7">
        <v>-78686.720000000001</v>
      </c>
      <c r="H282" s="7">
        <v>100</v>
      </c>
      <c r="I282" s="7">
        <v>-274.6166528</v>
      </c>
      <c r="J282" s="8">
        <v>-2.4400817883557829E-2</v>
      </c>
      <c r="K282" s="8">
        <v>-1.0846147276971628E-5</v>
      </c>
    </row>
    <row r="283" spans="1:11">
      <c r="A283" s="6"/>
      <c r="B283" s="6" t="s">
        <v>3113</v>
      </c>
      <c r="C283" s="17">
        <v>12005334</v>
      </c>
      <c r="D283" s="6" t="s">
        <v>119</v>
      </c>
      <c r="E283" s="53">
        <v>42915</v>
      </c>
      <c r="F283" s="6" t="s">
        <v>42</v>
      </c>
      <c r="G283" s="7">
        <v>-31474.68</v>
      </c>
      <c r="H283" s="7">
        <v>100</v>
      </c>
      <c r="I283" s="7">
        <v>-109.8466332</v>
      </c>
      <c r="J283" s="8">
        <v>-9.7603246726164217E-3</v>
      </c>
      <c r="K283" s="8">
        <v>-4.3384578080717228E-6</v>
      </c>
    </row>
    <row r="284" spans="1:11">
      <c r="A284" s="6"/>
      <c r="B284" s="6" t="s">
        <v>3114</v>
      </c>
      <c r="C284" s="17">
        <v>12081130</v>
      </c>
      <c r="D284" s="6" t="s">
        <v>119</v>
      </c>
      <c r="E284" s="53">
        <v>42884</v>
      </c>
      <c r="F284" s="6" t="s">
        <v>42</v>
      </c>
      <c r="G284" s="7">
        <v>-393433.57</v>
      </c>
      <c r="H284" s="7">
        <v>100.08490000000019</v>
      </c>
      <c r="I284" s="7">
        <v>-1374.2489069022499</v>
      </c>
      <c r="J284" s="8">
        <v>-0.12210766157878179</v>
      </c>
      <c r="K284" s="8">
        <v>-5.4276774141349799E-5</v>
      </c>
    </row>
    <row r="285" spans="1:11">
      <c r="A285" s="6"/>
      <c r="B285" s="6" t="s">
        <v>3115</v>
      </c>
      <c r="C285" s="17">
        <v>4500</v>
      </c>
      <c r="D285" s="6" t="s">
        <v>119</v>
      </c>
      <c r="E285" s="53">
        <v>41306</v>
      </c>
      <c r="F285" s="6" t="s">
        <v>104</v>
      </c>
      <c r="G285" s="7">
        <v>8299.5499999999993</v>
      </c>
      <c r="H285" s="7">
        <v>100</v>
      </c>
      <c r="I285" s="7">
        <v>8.29955</v>
      </c>
      <c r="J285" s="8">
        <v>7.3744911679836183E-4</v>
      </c>
      <c r="K285" s="8">
        <v>3.2779564063126578E-7</v>
      </c>
    </row>
    <row r="286" spans="1:11">
      <c r="A286" s="6"/>
      <c r="B286" s="6" t="s">
        <v>3116</v>
      </c>
      <c r="C286" s="17">
        <v>11988059</v>
      </c>
      <c r="D286" s="6" t="s">
        <v>119</v>
      </c>
      <c r="E286" s="53">
        <v>42884</v>
      </c>
      <c r="F286" s="6" t="s">
        <v>46</v>
      </c>
      <c r="G286" s="7">
        <v>-4044497.19</v>
      </c>
      <c r="H286" s="7">
        <v>100</v>
      </c>
      <c r="I286" s="7">
        <v>-16107.210059175</v>
      </c>
      <c r="J286" s="8">
        <v>-1.4311917913892072</v>
      </c>
      <c r="K286" s="8">
        <v>-6.3616379684797815E-4</v>
      </c>
    </row>
    <row r="287" spans="1:11">
      <c r="A287" s="6"/>
      <c r="B287" s="6" t="s">
        <v>3117</v>
      </c>
      <c r="C287" s="17">
        <v>11988162</v>
      </c>
      <c r="D287" s="6" t="s">
        <v>119</v>
      </c>
      <c r="E287" s="53">
        <v>42884</v>
      </c>
      <c r="F287" s="6" t="s">
        <v>43</v>
      </c>
      <c r="G287" s="7">
        <v>-22567350.140000001</v>
      </c>
      <c r="H287" s="7">
        <v>100</v>
      </c>
      <c r="I287" s="7">
        <v>-700.03920134279997</v>
      </c>
      <c r="J287" s="8">
        <v>-6.2201359200737202E-2</v>
      </c>
      <c r="K287" s="8">
        <v>-2.7648462684261527E-5</v>
      </c>
    </row>
    <row r="288" spans="1:11">
      <c r="A288" s="6"/>
      <c r="B288" s="6" t="s">
        <v>3118</v>
      </c>
      <c r="C288" s="17">
        <v>11989142</v>
      </c>
      <c r="D288" s="6" t="s">
        <v>119</v>
      </c>
      <c r="E288" s="53">
        <v>42884</v>
      </c>
      <c r="F288" s="6" t="s">
        <v>2265</v>
      </c>
      <c r="G288" s="7">
        <v>-34622.160000000003</v>
      </c>
      <c r="H288" s="7">
        <v>100</v>
      </c>
      <c r="I288" s="7">
        <v>-156.63065184000001</v>
      </c>
      <c r="J288" s="8">
        <v>-1.3917276944287307E-2</v>
      </c>
      <c r="K288" s="8">
        <v>-6.1862203206662467E-6</v>
      </c>
    </row>
    <row r="289" spans="1:11">
      <c r="A289" s="6"/>
      <c r="B289" s="6" t="s">
        <v>3119</v>
      </c>
      <c r="C289" s="17">
        <v>11989309</v>
      </c>
      <c r="D289" s="6" t="s">
        <v>119</v>
      </c>
      <c r="E289" s="53">
        <v>42884</v>
      </c>
      <c r="F289" s="6" t="s">
        <v>44</v>
      </c>
      <c r="G289" s="7">
        <v>-31474.68</v>
      </c>
      <c r="H289" s="7">
        <v>100</v>
      </c>
      <c r="I289" s="7">
        <v>-114.66225924</v>
      </c>
      <c r="J289" s="8">
        <v>-1.018821283161651E-2</v>
      </c>
      <c r="K289" s="8">
        <v>-4.5286538093997953E-6</v>
      </c>
    </row>
    <row r="290" spans="1:11">
      <c r="A290" s="6"/>
      <c r="B290" s="6" t="s">
        <v>3120</v>
      </c>
      <c r="C290" s="17">
        <v>12263697</v>
      </c>
      <c r="D290" s="6" t="s">
        <v>119</v>
      </c>
      <c r="E290" s="53">
        <v>42915</v>
      </c>
      <c r="F290" s="6" t="s">
        <v>44</v>
      </c>
      <c r="G290" s="7">
        <v>-62949.38</v>
      </c>
      <c r="H290" s="7">
        <v>100</v>
      </c>
      <c r="I290" s="7">
        <v>-229.32459134000001</v>
      </c>
      <c r="J290" s="8">
        <v>-2.0376432137143373E-2</v>
      </c>
      <c r="K290" s="8">
        <v>-9.0573104964484256E-6</v>
      </c>
    </row>
    <row r="291" spans="1:11">
      <c r="A291" s="6"/>
      <c r="B291" s="6" t="s">
        <v>3121</v>
      </c>
      <c r="C291" s="17">
        <v>12174708</v>
      </c>
      <c r="D291" s="6" t="s">
        <v>119</v>
      </c>
      <c r="E291" s="53">
        <v>42884</v>
      </c>
      <c r="F291" s="6" t="s">
        <v>44</v>
      </c>
      <c r="G291" s="7">
        <v>-62949.38</v>
      </c>
      <c r="H291" s="7">
        <v>100</v>
      </c>
      <c r="I291" s="7">
        <v>-229.32459134000001</v>
      </c>
      <c r="J291" s="8">
        <v>-2.0376432137143373E-2</v>
      </c>
      <c r="K291" s="8">
        <v>-9.0573104964484256E-6</v>
      </c>
    </row>
    <row r="292" spans="1:11">
      <c r="A292" s="6"/>
      <c r="B292" s="6" t="s">
        <v>3122</v>
      </c>
      <c r="C292" s="17">
        <v>12680590</v>
      </c>
      <c r="D292" s="6" t="s">
        <v>119</v>
      </c>
      <c r="E292" s="53">
        <v>42915</v>
      </c>
      <c r="F292" s="6" t="s">
        <v>104</v>
      </c>
      <c r="G292" s="7">
        <v>1105815.8799999999</v>
      </c>
      <c r="H292" s="7">
        <v>100</v>
      </c>
      <c r="I292" s="7">
        <v>1105.8158800000001</v>
      </c>
      <c r="J292" s="8">
        <v>9.8256284262111013E-2</v>
      </c>
      <c r="K292" s="8">
        <v>4.3674852829951857E-5</v>
      </c>
    </row>
    <row r="293" spans="1:11">
      <c r="A293" s="6"/>
      <c r="B293" s="6" t="s">
        <v>3123</v>
      </c>
      <c r="C293" s="17">
        <v>12523066</v>
      </c>
      <c r="D293" s="6" t="s">
        <v>119</v>
      </c>
      <c r="E293" s="53">
        <v>42915</v>
      </c>
      <c r="F293" s="6" t="s">
        <v>104</v>
      </c>
      <c r="G293" s="7">
        <v>553639.73</v>
      </c>
      <c r="H293" s="7">
        <v>100.08629999999999</v>
      </c>
      <c r="I293" s="7">
        <v>554.11752108699</v>
      </c>
      <c r="J293" s="8">
        <v>4.9235618380285492E-2</v>
      </c>
      <c r="K293" s="8">
        <v>2.1885199536085549E-5</v>
      </c>
    </row>
    <row r="294" spans="1:11">
      <c r="A294" s="6"/>
      <c r="B294" s="6" t="s">
        <v>3124</v>
      </c>
      <c r="C294" s="17">
        <v>12457336</v>
      </c>
      <c r="D294" s="6" t="s">
        <v>119</v>
      </c>
      <c r="E294" s="53">
        <v>42915</v>
      </c>
      <c r="F294" s="6" t="s">
        <v>104</v>
      </c>
      <c r="G294" s="7">
        <v>1777690.3</v>
      </c>
      <c r="H294" s="7">
        <v>100.0861</v>
      </c>
      <c r="I294" s="7">
        <v>1779.2208913483</v>
      </c>
      <c r="J294" s="8">
        <v>0.15809108625335086</v>
      </c>
      <c r="K294" s="8">
        <v>7.0271382412787165E-5</v>
      </c>
    </row>
    <row r="295" spans="1:11">
      <c r="A295" s="6"/>
      <c r="B295" s="6" t="s">
        <v>3125</v>
      </c>
      <c r="C295" s="17">
        <v>12162951</v>
      </c>
      <c r="D295" s="6" t="s">
        <v>119</v>
      </c>
      <c r="E295" s="53">
        <v>42884</v>
      </c>
      <c r="F295" s="6" t="s">
        <v>104</v>
      </c>
      <c r="G295" s="7">
        <v>1687357.93</v>
      </c>
      <c r="H295" s="7">
        <v>100.0852</v>
      </c>
      <c r="I295" s="7">
        <v>1688.7955589563601</v>
      </c>
      <c r="J295" s="8">
        <v>0.15005642395134239</v>
      </c>
      <c r="K295" s="8">
        <v>6.6699980377651395E-5</v>
      </c>
    </row>
    <row r="296" spans="1:11">
      <c r="A296" s="6"/>
      <c r="B296" s="6" t="s">
        <v>3126</v>
      </c>
      <c r="C296" s="17">
        <v>12174634</v>
      </c>
      <c r="D296" s="6" t="s">
        <v>119</v>
      </c>
      <c r="E296" s="53">
        <v>42884</v>
      </c>
      <c r="F296" s="6" t="s">
        <v>104</v>
      </c>
      <c r="G296" s="7">
        <v>901006.97</v>
      </c>
      <c r="H296" s="7">
        <v>100.0851</v>
      </c>
      <c r="I296" s="7">
        <v>901.77372693147004</v>
      </c>
      <c r="J296" s="8">
        <v>8.012630064010455E-2</v>
      </c>
      <c r="K296" s="8">
        <v>3.5616087200383794E-5</v>
      </c>
    </row>
    <row r="297" spans="1:11">
      <c r="A297" s="6"/>
      <c r="B297" s="6" t="s">
        <v>3127</v>
      </c>
      <c r="C297" s="17">
        <v>12194891</v>
      </c>
      <c r="D297" s="6" t="s">
        <v>119</v>
      </c>
      <c r="E297" s="53">
        <v>42884</v>
      </c>
      <c r="F297" s="6" t="s">
        <v>104</v>
      </c>
      <c r="G297" s="7">
        <v>282178.43</v>
      </c>
      <c r="H297" s="7">
        <v>100</v>
      </c>
      <c r="I297" s="7">
        <v>282.17842999999999</v>
      </c>
      <c r="J297" s="8">
        <v>2.5072712855883555E-2</v>
      </c>
      <c r="K297" s="8">
        <v>1.114480414410116E-5</v>
      </c>
    </row>
    <row r="298" spans="1:11">
      <c r="A298" s="6"/>
      <c r="B298" s="6" t="s">
        <v>3128</v>
      </c>
      <c r="C298" s="17">
        <v>12005335</v>
      </c>
      <c r="D298" s="6" t="s">
        <v>119</v>
      </c>
      <c r="E298" s="53">
        <v>42915</v>
      </c>
      <c r="F298" s="6" t="s">
        <v>104</v>
      </c>
      <c r="G298" s="7">
        <v>113006.72</v>
      </c>
      <c r="H298" s="7">
        <v>100</v>
      </c>
      <c r="I298" s="7">
        <v>113.00672</v>
      </c>
      <c r="J298" s="8">
        <v>1.0041111368240421E-2</v>
      </c>
      <c r="K298" s="8">
        <v>4.4632673070272577E-6</v>
      </c>
    </row>
    <row r="299" spans="1:11">
      <c r="A299" s="6"/>
      <c r="B299" s="6" t="s">
        <v>3129</v>
      </c>
      <c r="C299" s="17">
        <v>12081129</v>
      </c>
      <c r="D299" s="6" t="s">
        <v>119</v>
      </c>
      <c r="E299" s="53">
        <v>42884</v>
      </c>
      <c r="F299" s="6" t="s">
        <v>104</v>
      </c>
      <c r="G299" s="7">
        <v>1413882.26</v>
      </c>
      <c r="H299" s="7">
        <v>100</v>
      </c>
      <c r="I299" s="7">
        <v>1413.8822600000001</v>
      </c>
      <c r="J299" s="8">
        <v>0.12562924783799989</v>
      </c>
      <c r="K299" s="8">
        <v>5.5842116885118099E-5</v>
      </c>
    </row>
    <row r="300" spans="1:11">
      <c r="A300" s="6"/>
      <c r="B300" s="6" t="s">
        <v>3130</v>
      </c>
      <c r="C300" s="17">
        <v>11579799</v>
      </c>
      <c r="D300" s="6" t="s">
        <v>119</v>
      </c>
      <c r="E300" s="53">
        <v>42855</v>
      </c>
      <c r="F300" s="6" t="s">
        <v>104</v>
      </c>
      <c r="G300" s="7">
        <v>-4425686.4400000004</v>
      </c>
      <c r="H300" s="7">
        <v>101.1344</v>
      </c>
      <c r="I300" s="7">
        <v>-4475.8914269753604</v>
      </c>
      <c r="J300" s="8">
        <v>-0.39770134280874736</v>
      </c>
      <c r="K300" s="8">
        <v>-1.7677798166182245E-4</v>
      </c>
    </row>
    <row r="301" spans="1:11">
      <c r="A301" s="6"/>
      <c r="B301" s="6" t="s">
        <v>3131</v>
      </c>
      <c r="C301" s="17">
        <v>12197438</v>
      </c>
      <c r="D301" s="6" t="s">
        <v>119</v>
      </c>
      <c r="E301" s="53">
        <v>42884</v>
      </c>
      <c r="F301" s="6" t="s">
        <v>104</v>
      </c>
      <c r="G301" s="7">
        <v>167206.12</v>
      </c>
      <c r="H301" s="7">
        <v>100</v>
      </c>
      <c r="I301" s="7">
        <v>167.20612</v>
      </c>
      <c r="J301" s="8">
        <v>1.4856950740375191E-2</v>
      </c>
      <c r="K301" s="8">
        <v>6.6039046963833337E-6</v>
      </c>
    </row>
    <row r="302" spans="1:11">
      <c r="A302" s="6"/>
      <c r="B302" s="6" t="s">
        <v>3132</v>
      </c>
      <c r="C302" s="17">
        <v>11988058</v>
      </c>
      <c r="D302" s="6" t="s">
        <v>119</v>
      </c>
      <c r="E302" s="53">
        <v>42884</v>
      </c>
      <c r="F302" s="6" t="s">
        <v>104</v>
      </c>
      <c r="G302" s="7">
        <v>15868584.75</v>
      </c>
      <c r="H302" s="7">
        <v>99.963099999999997</v>
      </c>
      <c r="I302" s="7">
        <v>15862.7292422272</v>
      </c>
      <c r="J302" s="8">
        <v>1.4094686663363674</v>
      </c>
      <c r="K302" s="8">
        <v>6.2650788224857714E-4</v>
      </c>
    </row>
    <row r="303" spans="1:11">
      <c r="A303" s="6"/>
      <c r="B303" s="6" t="s">
        <v>3133</v>
      </c>
      <c r="C303" s="17">
        <v>11988161</v>
      </c>
      <c r="D303" s="6" t="s">
        <v>119</v>
      </c>
      <c r="E303" s="53">
        <v>42884</v>
      </c>
      <c r="F303" s="6" t="s">
        <v>104</v>
      </c>
      <c r="G303" s="7">
        <v>713353.93</v>
      </c>
      <c r="H303" s="7">
        <v>99.0441</v>
      </c>
      <c r="I303" s="7">
        <v>706.53497978312998</v>
      </c>
      <c r="J303" s="8">
        <v>6.2778535803533653E-2</v>
      </c>
      <c r="K303" s="8">
        <v>2.7905017299300503E-5</v>
      </c>
    </row>
    <row r="304" spans="1:11">
      <c r="A304" s="6"/>
      <c r="B304" s="6" t="s">
        <v>3134</v>
      </c>
      <c r="C304" s="17">
        <v>11989141</v>
      </c>
      <c r="D304" s="6" t="s">
        <v>119</v>
      </c>
      <c r="E304" s="53">
        <v>42884</v>
      </c>
      <c r="F304" s="6" t="s">
        <v>104</v>
      </c>
      <c r="G304" s="7">
        <v>160781.82</v>
      </c>
      <c r="H304" s="7">
        <v>100.0176</v>
      </c>
      <c r="I304" s="7">
        <v>160.81011760032001</v>
      </c>
      <c r="J304" s="8">
        <v>1.4288639648727546E-2</v>
      </c>
      <c r="K304" s="8">
        <v>6.3512907951378193E-6</v>
      </c>
    </row>
    <row r="305" spans="1:11">
      <c r="A305" s="6"/>
      <c r="B305" s="6" t="s">
        <v>3135</v>
      </c>
      <c r="C305" s="17">
        <v>11989308</v>
      </c>
      <c r="D305" s="6" t="s">
        <v>119</v>
      </c>
      <c r="E305" s="53">
        <v>42884</v>
      </c>
      <c r="F305" s="6" t="s">
        <v>104</v>
      </c>
      <c r="G305" s="7">
        <v>112956.35</v>
      </c>
      <c r="H305" s="7">
        <v>99.938599999999994</v>
      </c>
      <c r="I305" s="7">
        <v>112.8869948011</v>
      </c>
      <c r="J305" s="8">
        <v>1.0030473292418561E-2</v>
      </c>
      <c r="K305" s="8">
        <v>4.4585386894186967E-6</v>
      </c>
    </row>
    <row r="306" spans="1:11">
      <c r="A306" s="6"/>
      <c r="B306" s="6" t="s">
        <v>3136</v>
      </c>
      <c r="C306" s="17">
        <v>12263698</v>
      </c>
      <c r="D306" s="6" t="s">
        <v>119</v>
      </c>
      <c r="E306" s="53">
        <v>42915</v>
      </c>
      <c r="F306" s="6" t="s">
        <v>104</v>
      </c>
      <c r="G306" s="7">
        <v>231244.53</v>
      </c>
      <c r="H306" s="7">
        <v>100</v>
      </c>
      <c r="I306" s="7">
        <v>231.24453</v>
      </c>
      <c r="J306" s="8">
        <v>2.0547026575290502E-2</v>
      </c>
      <c r="K306" s="8">
        <v>9.1331396104398373E-6</v>
      </c>
    </row>
    <row r="307" spans="1:11">
      <c r="A307" s="6"/>
      <c r="B307" s="6" t="s">
        <v>3137</v>
      </c>
      <c r="C307" s="17">
        <v>12174707</v>
      </c>
      <c r="D307" s="6" t="s">
        <v>119</v>
      </c>
      <c r="E307" s="53">
        <v>42884</v>
      </c>
      <c r="F307" s="6" t="s">
        <v>104</v>
      </c>
      <c r="G307" s="7">
        <v>232755.3</v>
      </c>
      <c r="H307" s="7">
        <v>99.939599999999999</v>
      </c>
      <c r="I307" s="7">
        <v>232.61471579880001</v>
      </c>
      <c r="J307" s="8">
        <v>2.0668773213020828E-2</v>
      </c>
      <c r="K307" s="8">
        <v>9.1872559097213063E-6</v>
      </c>
    </row>
    <row r="308" spans="1:11">
      <c r="A308" s="6"/>
      <c r="B308" s="6" t="s">
        <v>3137</v>
      </c>
      <c r="C308" s="17">
        <v>12174707</v>
      </c>
      <c r="D308" s="6" t="s">
        <v>119</v>
      </c>
      <c r="E308" s="53">
        <v>42855</v>
      </c>
      <c r="F308" s="6" t="s">
        <v>104</v>
      </c>
      <c r="G308" s="7">
        <v>-4494585.21</v>
      </c>
      <c r="H308" s="7">
        <v>101.1427</v>
      </c>
      <c r="I308" s="7">
        <v>-4545.9448351946703</v>
      </c>
      <c r="J308" s="8">
        <v>-0.40392587594850132</v>
      </c>
      <c r="K308" s="8">
        <v>-1.7954478249146411E-4</v>
      </c>
    </row>
    <row r="309" spans="1:11">
      <c r="A309" s="6"/>
      <c r="B309" s="6" t="s">
        <v>3137</v>
      </c>
      <c r="C309" s="17">
        <v>12174707</v>
      </c>
      <c r="D309" s="6" t="s">
        <v>119</v>
      </c>
      <c r="E309" s="53">
        <v>42855</v>
      </c>
      <c r="F309" s="6" t="s">
        <v>42</v>
      </c>
      <c r="G309" s="7">
        <v>1258987.46</v>
      </c>
      <c r="H309" s="7">
        <v>100</v>
      </c>
      <c r="I309" s="7">
        <v>4393.8662353999998</v>
      </c>
      <c r="J309" s="8">
        <v>0.39041306753087496</v>
      </c>
      <c r="K309" s="8">
        <v>1.735383481611691E-4</v>
      </c>
    </row>
    <row r="310" spans="1:11">
      <c r="A310" s="6"/>
      <c r="B310" s="6" t="s">
        <v>3138</v>
      </c>
      <c r="C310" s="17">
        <v>205075</v>
      </c>
      <c r="D310" s="6" t="s">
        <v>119</v>
      </c>
      <c r="E310" s="53">
        <v>42915</v>
      </c>
      <c r="F310" s="6" t="s">
        <v>104</v>
      </c>
      <c r="G310" s="7">
        <v>3524727.76</v>
      </c>
      <c r="H310" s="7">
        <v>100.09059999999999</v>
      </c>
      <c r="I310" s="7">
        <v>3527.9211633505602</v>
      </c>
      <c r="J310" s="8">
        <v>0.3134702900816454</v>
      </c>
      <c r="K310" s="8">
        <v>1.3933733489612056E-4</v>
      </c>
    </row>
    <row r="311" spans="1:11">
      <c r="A311" s="6"/>
      <c r="B311" s="6" t="s">
        <v>3138</v>
      </c>
      <c r="C311" s="17">
        <v>2050751</v>
      </c>
      <c r="D311" s="6" t="s">
        <v>119</v>
      </c>
      <c r="E311" s="53">
        <v>42915</v>
      </c>
      <c r="F311" s="6" t="s">
        <v>104</v>
      </c>
      <c r="G311" s="7">
        <v>-3524727.76</v>
      </c>
      <c r="H311" s="7">
        <v>100.00709999999999</v>
      </c>
      <c r="I311" s="7">
        <v>-3524.9780156709598</v>
      </c>
      <c r="J311" s="8">
        <v>-0.31320877931817886</v>
      </c>
      <c r="K311" s="8">
        <v>-1.3922109353615441E-4</v>
      </c>
    </row>
    <row r="312" spans="1:11">
      <c r="A312" s="6"/>
      <c r="B312" s="6" t="s">
        <v>3139</v>
      </c>
      <c r="C312" s="17">
        <v>205077</v>
      </c>
      <c r="D312" s="6" t="s">
        <v>119</v>
      </c>
      <c r="E312" s="53">
        <v>42915</v>
      </c>
      <c r="F312" s="6" t="s">
        <v>42</v>
      </c>
      <c r="G312" s="7">
        <v>986923.79</v>
      </c>
      <c r="H312" s="7">
        <v>102.5711</v>
      </c>
      <c r="I312" s="7">
        <v>3532.92207060076</v>
      </c>
      <c r="J312" s="8">
        <v>0.31391464123741292</v>
      </c>
      <c r="K312" s="8">
        <v>1.3953484868853299E-4</v>
      </c>
    </row>
    <row r="313" spans="1:11">
      <c r="A313" s="6"/>
      <c r="B313" s="6" t="s">
        <v>3139</v>
      </c>
      <c r="C313" s="17">
        <v>2050771</v>
      </c>
      <c r="D313" s="6" t="s">
        <v>119</v>
      </c>
      <c r="E313" s="53">
        <v>42915</v>
      </c>
      <c r="F313" s="6" t="s">
        <v>42</v>
      </c>
      <c r="G313" s="7">
        <v>-986923.79</v>
      </c>
      <c r="H313" s="7">
        <v>102.26220000000015</v>
      </c>
      <c r="I313" s="7">
        <v>-3522.2824301210699</v>
      </c>
      <c r="J313" s="8">
        <v>-0.312969265467064</v>
      </c>
      <c r="K313" s="8">
        <v>-1.3911462978905936E-4</v>
      </c>
    </row>
    <row r="314" spans="1:11">
      <c r="A314" s="6"/>
      <c r="B314" s="6" t="s">
        <v>3140</v>
      </c>
      <c r="C314" s="17">
        <v>2235900</v>
      </c>
      <c r="D314" s="6" t="s">
        <v>119</v>
      </c>
      <c r="E314" s="53">
        <v>42884</v>
      </c>
      <c r="F314" s="6" t="s">
        <v>46</v>
      </c>
      <c r="G314" s="7">
        <v>-233530</v>
      </c>
      <c r="H314" s="7">
        <v>100</v>
      </c>
      <c r="I314" s="7">
        <v>-930.03322500000002</v>
      </c>
      <c r="J314" s="8">
        <v>-8.2637273149674645E-2</v>
      </c>
      <c r="K314" s="8">
        <v>-3.6732212806385544E-5</v>
      </c>
    </row>
    <row r="315" spans="1:11">
      <c r="A315" s="6"/>
      <c r="B315" s="6" t="s">
        <v>3141</v>
      </c>
      <c r="C315" s="17">
        <v>2300938</v>
      </c>
      <c r="D315" s="6" t="s">
        <v>119</v>
      </c>
      <c r="E315" s="53">
        <v>42915</v>
      </c>
      <c r="F315" s="6" t="s">
        <v>46</v>
      </c>
      <c r="G315" s="7">
        <v>-62949.38</v>
      </c>
      <c r="H315" s="7">
        <v>100</v>
      </c>
      <c r="I315" s="7">
        <v>-250.69590585</v>
      </c>
      <c r="J315" s="8">
        <v>-2.2275361236940291E-2</v>
      </c>
      <c r="K315" s="8">
        <v>-9.9013832149618034E-6</v>
      </c>
    </row>
    <row r="316" spans="1:11">
      <c r="A316" s="6"/>
      <c r="B316" s="6" t="s">
        <v>3142</v>
      </c>
      <c r="C316" s="17">
        <v>2235901</v>
      </c>
      <c r="D316" s="6" t="s">
        <v>119</v>
      </c>
      <c r="E316" s="53">
        <v>42884</v>
      </c>
      <c r="F316" s="6" t="s">
        <v>104</v>
      </c>
      <c r="G316" s="7">
        <v>921135.7</v>
      </c>
      <c r="H316" s="7">
        <v>99.964600000000004</v>
      </c>
      <c r="I316" s="7">
        <v>920.80961796220004</v>
      </c>
      <c r="J316" s="8">
        <v>8.1817717768512918E-2</v>
      </c>
      <c r="K316" s="8">
        <v>3.6367920985999296E-5</v>
      </c>
    </row>
    <row r="317" spans="1:11">
      <c r="A317" s="6"/>
      <c r="B317" s="6" t="s">
        <v>3143</v>
      </c>
      <c r="C317" s="17">
        <v>2300939</v>
      </c>
      <c r="D317" s="6" t="s">
        <v>119</v>
      </c>
      <c r="E317" s="53">
        <v>42915</v>
      </c>
      <c r="F317" s="6" t="s">
        <v>104</v>
      </c>
      <c r="G317" s="7">
        <v>249134.71</v>
      </c>
      <c r="H317" s="7">
        <v>99.964699999999993</v>
      </c>
      <c r="I317" s="7">
        <v>249.04676544737001</v>
      </c>
      <c r="J317" s="8">
        <v>2.2128828336554607E-2</v>
      </c>
      <c r="K317" s="8">
        <v>9.8362494384593425E-6</v>
      </c>
    </row>
    <row r="318" spans="1:11">
      <c r="B318" s="6" t="s">
        <v>2597</v>
      </c>
      <c r="C318" s="17">
        <v>701006348</v>
      </c>
      <c r="D318" s="6" t="s">
        <v>1691</v>
      </c>
      <c r="E318" s="53">
        <v>42884</v>
      </c>
      <c r="F318" s="6" t="s">
        <v>104</v>
      </c>
      <c r="G318" s="7">
        <v>1541051</v>
      </c>
      <c r="H318" s="7">
        <v>99.94</v>
      </c>
      <c r="I318" s="7">
        <v>1540.13</v>
      </c>
      <c r="J318" s="8">
        <v>0.13684687823492372</v>
      </c>
      <c r="K318" s="8">
        <v>6.0828346115805241E-5</v>
      </c>
    </row>
    <row r="319" spans="1:11">
      <c r="B319" s="13" t="s">
        <v>2053</v>
      </c>
      <c r="C319" s="14"/>
      <c r="D319" s="13"/>
      <c r="E319" s="13"/>
      <c r="F319" s="13"/>
      <c r="G319" s="15">
        <v>169712492.44999996</v>
      </c>
      <c r="I319" s="15">
        <v>9047.4325778532875</v>
      </c>
      <c r="J319" s="56">
        <v>0.8039015565700105</v>
      </c>
      <c r="K319" s="56">
        <v>3.5733370579436223E-4</v>
      </c>
    </row>
    <row r="320" spans="1:11">
      <c r="B320" s="6" t="s">
        <v>2598</v>
      </c>
      <c r="C320" s="17">
        <v>422351965</v>
      </c>
      <c r="D320" s="6" t="s">
        <v>1691</v>
      </c>
      <c r="E320" s="6" t="s">
        <v>2514</v>
      </c>
      <c r="F320" s="6" t="s">
        <v>43</v>
      </c>
      <c r="G320" s="7">
        <v>5600000</v>
      </c>
      <c r="H320" s="7">
        <v>502.59</v>
      </c>
      <c r="I320" s="7">
        <v>873.06</v>
      </c>
      <c r="J320" s="8">
        <v>7.7574968029830271E-2</v>
      </c>
      <c r="K320" s="8">
        <v>3.4482021556534132E-5</v>
      </c>
    </row>
    <row r="321" spans="2:11">
      <c r="B321" s="6" t="s">
        <v>2599</v>
      </c>
      <c r="C321" s="17">
        <v>422353896</v>
      </c>
      <c r="D321" s="6" t="s">
        <v>1691</v>
      </c>
      <c r="E321" s="6" t="s">
        <v>2514</v>
      </c>
      <c r="F321" s="6" t="s">
        <v>42</v>
      </c>
      <c r="G321" s="7">
        <v>11500000</v>
      </c>
      <c r="H321" s="7">
        <v>4.34</v>
      </c>
      <c r="I321" s="7">
        <v>1743.38</v>
      </c>
      <c r="J321" s="8">
        <v>0.1549064758021734</v>
      </c>
      <c r="K321" s="8">
        <v>6.8855825190972537E-5</v>
      </c>
    </row>
    <row r="322" spans="2:11">
      <c r="B322" s="6" t="s">
        <v>2599</v>
      </c>
      <c r="C322" s="17">
        <v>422353904</v>
      </c>
      <c r="D322" s="6" t="s">
        <v>1691</v>
      </c>
      <c r="E322" s="6" t="s">
        <v>2514</v>
      </c>
      <c r="F322" s="6" t="s">
        <v>42</v>
      </c>
      <c r="G322" s="7">
        <v>350000</v>
      </c>
      <c r="H322" s="7">
        <v>4.34</v>
      </c>
      <c r="I322" s="7">
        <v>53.06</v>
      </c>
      <c r="J322" s="8">
        <v>4.7145990008278862E-3</v>
      </c>
      <c r="K322" s="8">
        <v>2.0956361118247328E-6</v>
      </c>
    </row>
    <row r="323" spans="2:11">
      <c r="B323" s="6" t="s">
        <v>2599</v>
      </c>
      <c r="C323" s="17">
        <v>422353888</v>
      </c>
      <c r="D323" s="6" t="s">
        <v>1691</v>
      </c>
      <c r="E323" s="6" t="s">
        <v>2514</v>
      </c>
      <c r="F323" s="6" t="s">
        <v>42</v>
      </c>
      <c r="G323" s="7">
        <v>100000</v>
      </c>
      <c r="H323" s="7">
        <v>4.34</v>
      </c>
      <c r="I323" s="7">
        <v>15.16</v>
      </c>
      <c r="J323" s="8">
        <v>1.3470282859508245E-3</v>
      </c>
      <c r="K323" s="8">
        <v>5.987531748070665E-7</v>
      </c>
    </row>
    <row r="324" spans="2:11">
      <c r="B324" s="6" t="s">
        <v>2599</v>
      </c>
      <c r="C324" s="17">
        <v>422353862</v>
      </c>
      <c r="D324" s="6" t="s">
        <v>1691</v>
      </c>
      <c r="E324" s="6" t="s">
        <v>2514</v>
      </c>
      <c r="F324" s="6" t="s">
        <v>42</v>
      </c>
      <c r="G324" s="7">
        <v>600000</v>
      </c>
      <c r="H324" s="7">
        <v>4.34</v>
      </c>
      <c r="I324" s="7">
        <v>90.96</v>
      </c>
      <c r="J324" s="8">
        <v>8.0821697157049469E-3</v>
      </c>
      <c r="K324" s="8">
        <v>3.5925190488423988E-6</v>
      </c>
    </row>
    <row r="325" spans="2:11">
      <c r="B325" s="6" t="s">
        <v>2599</v>
      </c>
      <c r="C325" s="17">
        <v>422353870</v>
      </c>
      <c r="D325" s="6" t="s">
        <v>1691</v>
      </c>
      <c r="E325" s="6" t="s">
        <v>2514</v>
      </c>
      <c r="F325" s="6" t="s">
        <v>42</v>
      </c>
      <c r="G325" s="7">
        <v>3575000</v>
      </c>
      <c r="H325" s="7">
        <v>4.34</v>
      </c>
      <c r="I325" s="7">
        <v>541.96</v>
      </c>
      <c r="J325" s="8">
        <v>4.8155372681656261E-2</v>
      </c>
      <c r="K325" s="8">
        <v>2.1405031043432574E-5</v>
      </c>
    </row>
    <row r="326" spans="2:11">
      <c r="B326" s="6" t="s">
        <v>2599</v>
      </c>
      <c r="C326" s="17">
        <v>422353912</v>
      </c>
      <c r="D326" s="6" t="s">
        <v>1691</v>
      </c>
      <c r="E326" s="6" t="s">
        <v>2514</v>
      </c>
      <c r="F326" s="6" t="s">
        <v>42</v>
      </c>
      <c r="G326" s="7">
        <v>600000</v>
      </c>
      <c r="H326" s="7">
        <v>4.34</v>
      </c>
      <c r="I326" s="7">
        <v>90.96</v>
      </c>
      <c r="J326" s="8">
        <v>8.0821697157049469E-3</v>
      </c>
      <c r="K326" s="8">
        <v>3.5925190488423988E-6</v>
      </c>
    </row>
    <row r="327" spans="2:11">
      <c r="B327" s="6" t="s">
        <v>2599</v>
      </c>
      <c r="C327" s="17">
        <v>422353953</v>
      </c>
      <c r="D327" s="6" t="s">
        <v>1691</v>
      </c>
      <c r="E327" s="6" t="s">
        <v>2514</v>
      </c>
      <c r="F327" s="6" t="s">
        <v>42</v>
      </c>
      <c r="G327" s="7">
        <v>12650000</v>
      </c>
      <c r="H327" s="7">
        <v>4.34</v>
      </c>
      <c r="I327" s="7">
        <v>1917.72</v>
      </c>
      <c r="J327" s="8">
        <v>0.17039730109060788</v>
      </c>
      <c r="K327" s="8">
        <v>7.5741486701253808E-5</v>
      </c>
    </row>
    <row r="328" spans="2:11">
      <c r="B328" s="6" t="s">
        <v>2599</v>
      </c>
      <c r="C328" s="17">
        <v>422353961</v>
      </c>
      <c r="D328" s="6" t="s">
        <v>1691</v>
      </c>
      <c r="E328" s="6" t="s">
        <v>2514</v>
      </c>
      <c r="F328" s="6" t="s">
        <v>42</v>
      </c>
      <c r="G328" s="7">
        <v>300000</v>
      </c>
      <c r="H328" s="7">
        <v>4.34</v>
      </c>
      <c r="I328" s="7">
        <v>45.48</v>
      </c>
      <c r="J328" s="8">
        <v>4.0410848578524734E-3</v>
      </c>
      <c r="K328" s="8">
        <v>1.7962595244211994E-6</v>
      </c>
    </row>
    <row r="329" spans="2:11">
      <c r="B329" s="6" t="s">
        <v>2599</v>
      </c>
      <c r="C329" s="17">
        <v>422353946</v>
      </c>
      <c r="D329" s="6" t="s">
        <v>1691</v>
      </c>
      <c r="E329" s="6" t="s">
        <v>2514</v>
      </c>
      <c r="F329" s="6" t="s">
        <v>42</v>
      </c>
      <c r="G329" s="7">
        <v>1800000</v>
      </c>
      <c r="H329" s="7">
        <v>4.34</v>
      </c>
      <c r="I329" s="7">
        <v>272.88</v>
      </c>
      <c r="J329" s="8">
        <v>2.4246509147114841E-2</v>
      </c>
      <c r="K329" s="8">
        <v>1.0777557146527197E-5</v>
      </c>
    </row>
    <row r="330" spans="2:11">
      <c r="B330" s="6" t="s">
        <v>2599</v>
      </c>
      <c r="C330" s="17">
        <v>422353920</v>
      </c>
      <c r="D330" s="6" t="s">
        <v>1691</v>
      </c>
      <c r="E330" s="6" t="s">
        <v>2514</v>
      </c>
      <c r="F330" s="6" t="s">
        <v>42</v>
      </c>
      <c r="G330" s="7">
        <v>10250000</v>
      </c>
      <c r="H330" s="7">
        <v>4.34</v>
      </c>
      <c r="I330" s="7">
        <v>1553.88</v>
      </c>
      <c r="J330" s="8">
        <v>0.1380686222277881</v>
      </c>
      <c r="K330" s="8">
        <v>6.1371410505884215E-5</v>
      </c>
    </row>
    <row r="331" spans="2:11">
      <c r="B331" s="6" t="s">
        <v>2599</v>
      </c>
      <c r="C331" s="17">
        <v>422353938</v>
      </c>
      <c r="D331" s="6" t="s">
        <v>1691</v>
      </c>
      <c r="E331" s="6" t="s">
        <v>2514</v>
      </c>
      <c r="F331" s="6" t="s">
        <v>42</v>
      </c>
      <c r="G331" s="7">
        <v>1600000</v>
      </c>
      <c r="H331" s="7">
        <v>4.34</v>
      </c>
      <c r="I331" s="7">
        <v>242.56</v>
      </c>
      <c r="J331" s="8">
        <v>2.1552452575213193E-2</v>
      </c>
      <c r="K331" s="8">
        <v>9.580050796913064E-6</v>
      </c>
    </row>
    <row r="332" spans="2:11">
      <c r="B332" s="6" t="s">
        <v>2599</v>
      </c>
      <c r="C332" s="17">
        <v>422353854</v>
      </c>
      <c r="D332" s="6" t="s">
        <v>1691</v>
      </c>
      <c r="E332" s="6" t="s">
        <v>2514</v>
      </c>
      <c r="F332" s="6" t="s">
        <v>42</v>
      </c>
      <c r="G332" s="7">
        <v>6425000</v>
      </c>
      <c r="H332" s="7">
        <v>4.34</v>
      </c>
      <c r="I332" s="7">
        <v>974.02</v>
      </c>
      <c r="J332" s="8">
        <v>8.654567883125476E-2</v>
      </c>
      <c r="K332" s="8">
        <v>3.8469496525433969E-5</v>
      </c>
    </row>
    <row r="333" spans="2:11">
      <c r="B333" s="6" t="s">
        <v>2599</v>
      </c>
      <c r="C333" s="17">
        <v>422353847</v>
      </c>
      <c r="D333" s="6" t="s">
        <v>1691</v>
      </c>
      <c r="E333" s="6" t="s">
        <v>2514</v>
      </c>
      <c r="F333" s="6" t="s">
        <v>42</v>
      </c>
      <c r="G333" s="7">
        <v>1125000</v>
      </c>
      <c r="H333" s="7">
        <v>4.34</v>
      </c>
      <c r="I333" s="7">
        <v>170.55</v>
      </c>
      <c r="J333" s="8">
        <v>1.5154068216946778E-2</v>
      </c>
      <c r="K333" s="8">
        <v>6.7359732165794991E-6</v>
      </c>
    </row>
    <row r="334" spans="2:11">
      <c r="B334" s="6" t="s">
        <v>2600</v>
      </c>
      <c r="C334" s="17">
        <v>422352260</v>
      </c>
      <c r="D334" s="6" t="s">
        <v>1691</v>
      </c>
      <c r="E334" s="6" t="s">
        <v>2514</v>
      </c>
      <c r="F334" s="6" t="s">
        <v>43</v>
      </c>
      <c r="G334" s="7">
        <v>340000</v>
      </c>
      <c r="H334" s="7">
        <v>18.22</v>
      </c>
      <c r="I334" s="7">
        <v>1.92</v>
      </c>
      <c r="J334" s="8">
        <v>1.7059988845815192E-4</v>
      </c>
      <c r="K334" s="8">
        <v>7.5831536651026888E-8</v>
      </c>
    </row>
    <row r="335" spans="2:11">
      <c r="B335" s="6" t="s">
        <v>2600</v>
      </c>
      <c r="C335" s="17">
        <v>422352153</v>
      </c>
      <c r="D335" s="6" t="s">
        <v>1691</v>
      </c>
      <c r="E335" s="6" t="s">
        <v>2514</v>
      </c>
      <c r="F335" s="6" t="s">
        <v>43</v>
      </c>
      <c r="G335" s="7">
        <v>-6500000</v>
      </c>
      <c r="H335" s="7">
        <v>18.22</v>
      </c>
      <c r="I335" s="7">
        <v>-36.74</v>
      </c>
      <c r="J335" s="8">
        <v>-3.264499948933595E-3</v>
      </c>
      <c r="K335" s="8">
        <v>-1.4510680502910044E-6</v>
      </c>
    </row>
    <row r="336" spans="2:11">
      <c r="B336" s="6" t="s">
        <v>2601</v>
      </c>
      <c r="C336" s="17">
        <v>422928226</v>
      </c>
      <c r="D336" s="6" t="s">
        <v>1691</v>
      </c>
      <c r="E336" s="6" t="s">
        <v>2602</v>
      </c>
      <c r="F336" s="6" t="s">
        <v>42</v>
      </c>
      <c r="G336" s="7">
        <v>2600000</v>
      </c>
      <c r="H336" s="7">
        <v>1.8</v>
      </c>
      <c r="I336" s="7">
        <v>163.43</v>
      </c>
      <c r="J336" s="8">
        <v>1.4521426963914464E-2</v>
      </c>
      <c r="K336" s="8">
        <v>6.454764601498607E-6</v>
      </c>
    </row>
    <row r="337" spans="2:11">
      <c r="B337" s="6" t="s">
        <v>2601</v>
      </c>
      <c r="C337" s="17">
        <v>422928242</v>
      </c>
      <c r="D337" s="6" t="s">
        <v>1691</v>
      </c>
      <c r="E337" s="6" t="s">
        <v>2602</v>
      </c>
      <c r="F337" s="6" t="s">
        <v>42</v>
      </c>
      <c r="G337" s="7">
        <v>800000</v>
      </c>
      <c r="H337" s="7">
        <v>1.8</v>
      </c>
      <c r="I337" s="7">
        <v>50.29</v>
      </c>
      <c r="J337" s="8">
        <v>4.468473120083573E-3</v>
      </c>
      <c r="K337" s="8">
        <v>1.9862333219688242E-6</v>
      </c>
    </row>
    <row r="338" spans="2:11">
      <c r="B338" s="6" t="s">
        <v>2603</v>
      </c>
      <c r="C338" s="17">
        <v>422928408</v>
      </c>
      <c r="D338" s="6" t="s">
        <v>1691</v>
      </c>
      <c r="E338" s="6" t="s">
        <v>2602</v>
      </c>
      <c r="F338" s="6" t="s">
        <v>42</v>
      </c>
      <c r="G338" s="7">
        <v>2750000</v>
      </c>
      <c r="H338" s="7">
        <v>0.52</v>
      </c>
      <c r="I338" s="7">
        <v>50.32</v>
      </c>
      <c r="J338" s="8">
        <v>4.4711387433407314E-3</v>
      </c>
      <c r="K338" s="8">
        <v>1.9874181897289964E-6</v>
      </c>
    </row>
    <row r="339" spans="2:11">
      <c r="B339" s="6" t="s">
        <v>2603</v>
      </c>
      <c r="C339" s="17">
        <v>422928291</v>
      </c>
      <c r="D339" s="6" t="s">
        <v>1691</v>
      </c>
      <c r="E339" s="6" t="s">
        <v>2602</v>
      </c>
      <c r="F339" s="6" t="s">
        <v>42</v>
      </c>
      <c r="G339" s="7">
        <v>2300000</v>
      </c>
      <c r="H339" s="7">
        <v>0.52</v>
      </c>
      <c r="I339" s="7">
        <v>42.08</v>
      </c>
      <c r="J339" s="8">
        <v>3.7389808887078294E-3</v>
      </c>
      <c r="K339" s="8">
        <v>1.6619745116016728E-6</v>
      </c>
    </row>
    <row r="340" spans="2:11">
      <c r="B340" s="6" t="s">
        <v>2603</v>
      </c>
      <c r="C340" s="17">
        <v>422928424</v>
      </c>
      <c r="D340" s="6" t="s">
        <v>1691</v>
      </c>
      <c r="E340" s="6" t="s">
        <v>2602</v>
      </c>
      <c r="F340" s="6" t="s">
        <v>42</v>
      </c>
      <c r="G340" s="7">
        <v>350000</v>
      </c>
      <c r="H340" s="7">
        <v>0.52</v>
      </c>
      <c r="I340" s="7">
        <v>6.4</v>
      </c>
      <c r="J340" s="8">
        <v>5.6866629486050646E-4</v>
      </c>
      <c r="K340" s="8">
        <v>2.5277178883675635E-7</v>
      </c>
    </row>
    <row r="341" spans="2:11">
      <c r="B341" s="6" t="s">
        <v>2604</v>
      </c>
      <c r="C341" s="17">
        <v>422756767</v>
      </c>
      <c r="D341" s="6" t="s">
        <v>1691</v>
      </c>
      <c r="E341" s="6" t="s">
        <v>2522</v>
      </c>
      <c r="F341" s="6" t="s">
        <v>45</v>
      </c>
      <c r="G341" s="7">
        <v>4250000</v>
      </c>
      <c r="H341" s="7">
        <v>-4.3099999999999996</v>
      </c>
      <c r="I341" s="7">
        <v>-491.75</v>
      </c>
      <c r="J341" s="8">
        <v>-4.3694007890258443E-2</v>
      </c>
      <c r="K341" s="8">
        <v>-1.9421957368824207E-5</v>
      </c>
    </row>
    <row r="342" spans="2:11">
      <c r="B342" s="6" t="s">
        <v>2605</v>
      </c>
      <c r="C342" s="17">
        <v>422928747</v>
      </c>
      <c r="D342" s="6" t="s">
        <v>1691</v>
      </c>
      <c r="E342" s="6" t="s">
        <v>2602</v>
      </c>
      <c r="F342" s="6" t="s">
        <v>43</v>
      </c>
      <c r="G342" s="7">
        <v>-900000</v>
      </c>
      <c r="H342" s="7">
        <v>317.49</v>
      </c>
      <c r="I342" s="7">
        <v>-88.64</v>
      </c>
      <c r="J342" s="8">
        <v>-7.8760281838180131E-3</v>
      </c>
      <c r="K342" s="8">
        <v>-3.5008892753890752E-6</v>
      </c>
    </row>
    <row r="343" spans="2:11">
      <c r="B343" s="6" t="s">
        <v>2605</v>
      </c>
      <c r="C343" s="17">
        <v>422928655</v>
      </c>
      <c r="D343" s="6" t="s">
        <v>1691</v>
      </c>
      <c r="E343" s="6" t="s">
        <v>2602</v>
      </c>
      <c r="F343" s="6" t="s">
        <v>43</v>
      </c>
      <c r="G343" s="7">
        <v>-700000</v>
      </c>
      <c r="H343" s="7">
        <v>317.49</v>
      </c>
      <c r="I343" s="7">
        <v>-68.94</v>
      </c>
      <c r="J343" s="8">
        <v>-6.1256022449505173E-3</v>
      </c>
      <c r="K343" s="8">
        <v>-2.7228261128759344E-6</v>
      </c>
    </row>
    <row r="344" spans="2:11">
      <c r="B344" s="6" t="s">
        <v>2606</v>
      </c>
      <c r="C344" s="17">
        <v>422757468</v>
      </c>
      <c r="D344" s="6" t="s">
        <v>1691</v>
      </c>
      <c r="E344" s="6" t="s">
        <v>2522</v>
      </c>
      <c r="F344" s="6" t="s">
        <v>43</v>
      </c>
      <c r="G344" s="7">
        <v>-2500000</v>
      </c>
      <c r="H344" s="7">
        <v>130.94999999999999</v>
      </c>
      <c r="I344" s="7">
        <v>-101.55</v>
      </c>
      <c r="J344" s="8">
        <v>-9.0231347254819422E-3</v>
      </c>
      <c r="K344" s="8">
        <v>-4.010777368183219E-6</v>
      </c>
    </row>
    <row r="345" spans="2:11">
      <c r="B345" s="6" t="s">
        <v>2606</v>
      </c>
      <c r="C345" s="17">
        <v>422757641</v>
      </c>
      <c r="D345" s="6" t="s">
        <v>1691</v>
      </c>
      <c r="E345" s="6" t="s">
        <v>2522</v>
      </c>
      <c r="F345" s="6" t="s">
        <v>43</v>
      </c>
      <c r="G345" s="7">
        <v>-360000</v>
      </c>
      <c r="H345" s="7">
        <v>130.94999999999999</v>
      </c>
      <c r="I345" s="7">
        <v>-14.62</v>
      </c>
      <c r="J345" s="8">
        <v>-1.2990470673219692E-3</v>
      </c>
      <c r="K345" s="8">
        <v>-5.774255551239652E-7</v>
      </c>
    </row>
    <row r="346" spans="2:11">
      <c r="B346" s="6" t="s">
        <v>2606</v>
      </c>
      <c r="C346" s="17">
        <v>422757617</v>
      </c>
      <c r="D346" s="6" t="s">
        <v>1691</v>
      </c>
      <c r="E346" s="6" t="s">
        <v>2522</v>
      </c>
      <c r="F346" s="6" t="s">
        <v>43</v>
      </c>
      <c r="G346" s="7">
        <v>-375000</v>
      </c>
      <c r="H346" s="7">
        <v>130.94999999999999</v>
      </c>
      <c r="I346" s="7">
        <v>-15.23</v>
      </c>
      <c r="J346" s="8">
        <v>-1.3532480735508614E-3</v>
      </c>
      <c r="K346" s="8">
        <v>-6.0151786624746861E-7</v>
      </c>
    </row>
    <row r="347" spans="2:11">
      <c r="B347" s="6" t="s">
        <v>2606</v>
      </c>
      <c r="C347" s="17">
        <v>422757625</v>
      </c>
      <c r="D347" s="6" t="s">
        <v>1691</v>
      </c>
      <c r="E347" s="6" t="s">
        <v>2522</v>
      </c>
      <c r="F347" s="6" t="s">
        <v>43</v>
      </c>
      <c r="G347" s="7">
        <v>-325000</v>
      </c>
      <c r="H347" s="7">
        <v>130.94</v>
      </c>
      <c r="I347" s="7">
        <v>-13.2</v>
      </c>
      <c r="J347" s="8">
        <v>-1.1728742331497944E-3</v>
      </c>
      <c r="K347" s="8">
        <v>-5.213418144758099E-7</v>
      </c>
    </row>
    <row r="348" spans="2:11">
      <c r="B348" s="6" t="s">
        <v>2607</v>
      </c>
      <c r="C348" s="17">
        <v>701005720</v>
      </c>
      <c r="D348" s="6" t="s">
        <v>1691</v>
      </c>
      <c r="E348" s="50">
        <v>42884</v>
      </c>
      <c r="F348" s="6" t="s">
        <v>67</v>
      </c>
      <c r="G348" s="7">
        <v>-354268.26</v>
      </c>
      <c r="H348" s="7">
        <v>100</v>
      </c>
      <c r="I348" s="7">
        <v>-158.36000000000001</v>
      </c>
      <c r="J348" s="8">
        <v>-1.4070936633454658E-2</v>
      </c>
      <c r="K348" s="8">
        <v>-6.2545219500294897E-6</v>
      </c>
    </row>
    <row r="349" spans="2:11">
      <c r="B349" s="6" t="s">
        <v>2608</v>
      </c>
      <c r="C349" s="17">
        <v>701005738</v>
      </c>
      <c r="D349" s="6" t="s">
        <v>1691</v>
      </c>
      <c r="E349" s="50">
        <v>42884</v>
      </c>
      <c r="F349" s="6" t="s">
        <v>51</v>
      </c>
      <c r="G349" s="7">
        <v>-3125876.22</v>
      </c>
      <c r="H349" s="7">
        <v>100</v>
      </c>
      <c r="I349" s="7">
        <v>-8369.5300000000007</v>
      </c>
      <c r="J349" s="8">
        <v>-0.74366712731622731</v>
      </c>
      <c r="K349" s="8">
        <v>-3.3055954215982768E-4</v>
      </c>
    </row>
    <row r="350" spans="2:11">
      <c r="B350" s="6" t="s">
        <v>2609</v>
      </c>
      <c r="C350" s="17">
        <v>701005746</v>
      </c>
      <c r="D350" s="6" t="s">
        <v>1691</v>
      </c>
      <c r="E350" s="50">
        <v>42884</v>
      </c>
      <c r="F350" s="6" t="s">
        <v>42</v>
      </c>
      <c r="G350" s="7">
        <v>45637.8</v>
      </c>
      <c r="H350" s="7">
        <v>100</v>
      </c>
      <c r="I350" s="7">
        <v>159.28</v>
      </c>
      <c r="J350" s="8">
        <v>1.4152682413340854E-2</v>
      </c>
      <c r="K350" s="8">
        <v>6.2908578946747728E-6</v>
      </c>
    </row>
    <row r="351" spans="2:11">
      <c r="B351" s="6" t="s">
        <v>2610</v>
      </c>
      <c r="C351" s="17">
        <v>701005753</v>
      </c>
      <c r="D351" s="6" t="s">
        <v>1691</v>
      </c>
      <c r="E351" s="50">
        <v>42884</v>
      </c>
      <c r="F351" s="6" t="s">
        <v>42</v>
      </c>
      <c r="G351" s="7">
        <v>5167913.4000000004</v>
      </c>
      <c r="H351" s="7">
        <v>99.87</v>
      </c>
      <c r="I351" s="7">
        <v>18012.57</v>
      </c>
      <c r="J351" s="8">
        <v>1.6004908504399238</v>
      </c>
      <c r="K351" s="8">
        <v>7.1141711569488932E-4</v>
      </c>
    </row>
    <row r="352" spans="2:11">
      <c r="B352" s="6" t="s">
        <v>2611</v>
      </c>
      <c r="C352" s="17">
        <v>701005761</v>
      </c>
      <c r="D352" s="6" t="s">
        <v>1691</v>
      </c>
      <c r="E352" s="50">
        <v>42884</v>
      </c>
      <c r="F352" s="6" t="s">
        <v>42</v>
      </c>
      <c r="G352" s="7">
        <v>-910951.21</v>
      </c>
      <c r="H352" s="7">
        <v>99.88</v>
      </c>
      <c r="I352" s="7">
        <v>-3175.4</v>
      </c>
      <c r="J352" s="8">
        <v>-0.28214733635938316</v>
      </c>
      <c r="K352" s="8">
        <v>-1.2541430285503688E-4</v>
      </c>
    </row>
    <row r="353" spans="2:11">
      <c r="B353" s="6" t="s">
        <v>2612</v>
      </c>
      <c r="C353" s="17">
        <v>701006694</v>
      </c>
      <c r="D353" s="6" t="s">
        <v>1691</v>
      </c>
      <c r="E353" s="50">
        <v>42884</v>
      </c>
      <c r="F353" s="6" t="s">
        <v>42</v>
      </c>
      <c r="G353" s="7">
        <v>-2339563.7400000002</v>
      </c>
      <c r="H353" s="7">
        <v>99.88</v>
      </c>
      <c r="I353" s="7">
        <v>-8155.28</v>
      </c>
      <c r="J353" s="8">
        <v>-0.72463013455468606</v>
      </c>
      <c r="K353" s="8">
        <v>-3.2209761157259717E-4</v>
      </c>
    </row>
    <row r="354" spans="2:11">
      <c r="B354" s="6" t="s">
        <v>2613</v>
      </c>
      <c r="C354" s="17">
        <v>701006702</v>
      </c>
      <c r="D354" s="6" t="s">
        <v>1691</v>
      </c>
      <c r="E354" s="50">
        <v>42884</v>
      </c>
      <c r="F354" s="6" t="s">
        <v>42</v>
      </c>
      <c r="G354" s="7">
        <v>-2340032.85</v>
      </c>
      <c r="H354" s="7">
        <v>99.88</v>
      </c>
      <c r="I354" s="7">
        <v>-8156.91</v>
      </c>
      <c r="J354" s="8">
        <v>-0.72477496675165831</v>
      </c>
      <c r="K354" s="8">
        <v>-3.2216198938756657E-4</v>
      </c>
    </row>
    <row r="355" spans="2:11">
      <c r="B355" s="6" t="s">
        <v>2614</v>
      </c>
      <c r="C355" s="17">
        <v>701006710</v>
      </c>
      <c r="D355" s="6" t="s">
        <v>1691</v>
      </c>
      <c r="E355" s="50">
        <v>42884</v>
      </c>
      <c r="F355" s="6" t="s">
        <v>42</v>
      </c>
      <c r="G355" s="7">
        <v>-3043059.13</v>
      </c>
      <c r="H355" s="7">
        <v>99.88</v>
      </c>
      <c r="I355" s="7">
        <v>-10607.53</v>
      </c>
      <c r="J355" s="8">
        <v>-0.94252262230026063</v>
      </c>
      <c r="K355" s="8">
        <v>-4.1895067706868093E-4</v>
      </c>
    </row>
    <row r="356" spans="2:11">
      <c r="B356" s="6" t="s">
        <v>2615</v>
      </c>
      <c r="C356" s="17">
        <v>701006728</v>
      </c>
      <c r="D356" s="6" t="s">
        <v>1691</v>
      </c>
      <c r="E356" s="50">
        <v>42884</v>
      </c>
      <c r="F356" s="6" t="s">
        <v>42</v>
      </c>
      <c r="G356" s="7">
        <v>-2810187.33</v>
      </c>
      <c r="H356" s="7">
        <v>99.88</v>
      </c>
      <c r="I356" s="7">
        <v>-9795.7800000000007</v>
      </c>
      <c r="J356" s="8">
        <v>-0.87039529966697682</v>
      </c>
      <c r="K356" s="8">
        <v>-3.8689013025801892E-4</v>
      </c>
    </row>
    <row r="357" spans="2:11">
      <c r="B357" s="6" t="s">
        <v>2616</v>
      </c>
      <c r="C357" s="17">
        <v>701005779</v>
      </c>
      <c r="D357" s="6" t="s">
        <v>1691</v>
      </c>
      <c r="E357" s="50">
        <v>42884</v>
      </c>
      <c r="F357" s="6" t="s">
        <v>42</v>
      </c>
      <c r="G357" s="7">
        <v>2083917.47</v>
      </c>
      <c r="H357" s="7">
        <v>100</v>
      </c>
      <c r="I357" s="7">
        <v>7272.87</v>
      </c>
      <c r="J357" s="8">
        <v>0.64622438060970799</v>
      </c>
      <c r="K357" s="8">
        <v>2.8724630623080938E-4</v>
      </c>
    </row>
    <row r="358" spans="2:11">
      <c r="B358" s="6" t="s">
        <v>2054</v>
      </c>
      <c r="C358" s="17">
        <v>701001653</v>
      </c>
      <c r="D358" s="6" t="s">
        <v>1691</v>
      </c>
      <c r="E358" s="53">
        <v>42766</v>
      </c>
      <c r="F358" s="6" t="s">
        <v>42</v>
      </c>
      <c r="G358" s="7">
        <v>-5209793.67</v>
      </c>
      <c r="H358" s="7">
        <v>100</v>
      </c>
      <c r="I358" s="7">
        <v>-18182.18</v>
      </c>
      <c r="J358" s="8">
        <v>-1.6155613957948129</v>
      </c>
      <c r="K358" s="8">
        <v>-7.1811596305498349E-4</v>
      </c>
    </row>
    <row r="359" spans="2:11">
      <c r="B359" s="6" t="s">
        <v>2055</v>
      </c>
      <c r="C359" s="17">
        <v>701001661</v>
      </c>
      <c r="D359" s="6" t="s">
        <v>1691</v>
      </c>
      <c r="E359" s="53">
        <v>42766</v>
      </c>
      <c r="F359" s="6" t="s">
        <v>42</v>
      </c>
      <c r="G359" s="7">
        <v>5209793.67</v>
      </c>
      <c r="H359" s="7">
        <v>100</v>
      </c>
      <c r="I359" s="7">
        <v>18182.18</v>
      </c>
      <c r="J359" s="8">
        <v>1.6155613957948129</v>
      </c>
      <c r="K359" s="8">
        <v>7.1811596305498349E-4</v>
      </c>
    </row>
    <row r="360" spans="2:11">
      <c r="B360" s="6" t="s">
        <v>2617</v>
      </c>
      <c r="C360" s="17">
        <v>701005787</v>
      </c>
      <c r="D360" s="6" t="s">
        <v>1691</v>
      </c>
      <c r="E360" s="50">
        <v>42915</v>
      </c>
      <c r="F360" s="6" t="s">
        <v>42</v>
      </c>
      <c r="G360" s="7">
        <v>1347846.09</v>
      </c>
      <c r="H360" s="7">
        <v>100.07</v>
      </c>
      <c r="I360" s="7">
        <v>4707.28</v>
      </c>
      <c r="J360" s="8">
        <v>0.41826116819858822</v>
      </c>
      <c r="K360" s="8">
        <v>1.8591681033679471E-4</v>
      </c>
    </row>
    <row r="361" spans="2:11">
      <c r="B361" s="6" t="s">
        <v>2618</v>
      </c>
      <c r="C361" s="17">
        <v>701005266</v>
      </c>
      <c r="D361" s="6" t="s">
        <v>1691</v>
      </c>
      <c r="E361" s="53">
        <v>42855</v>
      </c>
      <c r="F361" s="6" t="s">
        <v>42</v>
      </c>
      <c r="G361" s="7">
        <v>-2718207.31</v>
      </c>
      <c r="H361" s="7">
        <v>100</v>
      </c>
      <c r="I361" s="7">
        <v>-9486.5400000000009</v>
      </c>
      <c r="J361" s="8">
        <v>-0.84291805513218576</v>
      </c>
      <c r="K361" s="8">
        <v>-3.746765133861629E-4</v>
      </c>
    </row>
    <row r="362" spans="2:11">
      <c r="B362" s="6" t="s">
        <v>2619</v>
      </c>
      <c r="C362" s="17">
        <v>701005795</v>
      </c>
      <c r="D362" s="6" t="s">
        <v>1691</v>
      </c>
      <c r="E362" s="53">
        <v>42884</v>
      </c>
      <c r="F362" s="6" t="s">
        <v>42</v>
      </c>
      <c r="G362" s="7">
        <v>-1696161.37</v>
      </c>
      <c r="H362" s="7">
        <v>100</v>
      </c>
      <c r="I362" s="7">
        <v>-5919.6</v>
      </c>
      <c r="J362" s="8">
        <v>-0.52598078110253965</v>
      </c>
      <c r="K362" s="8">
        <v>-2.3379810643719731E-4</v>
      </c>
    </row>
    <row r="363" spans="2:11">
      <c r="B363" s="6" t="s">
        <v>2620</v>
      </c>
      <c r="C363" s="17">
        <v>701005902</v>
      </c>
      <c r="D363" s="6" t="s">
        <v>1691</v>
      </c>
      <c r="E363" s="53">
        <v>42884</v>
      </c>
      <c r="F363" s="6" t="s">
        <v>46</v>
      </c>
      <c r="G363" s="7">
        <v>-4722807.46</v>
      </c>
      <c r="H363" s="7">
        <v>100</v>
      </c>
      <c r="I363" s="7">
        <v>-18808.580000000002</v>
      </c>
      <c r="J363" s="8">
        <v>-1.671219609404285</v>
      </c>
      <c r="K363" s="8">
        <v>-7.4285600188738106E-4</v>
      </c>
    </row>
    <row r="364" spans="2:11">
      <c r="B364" s="6" t="s">
        <v>2621</v>
      </c>
      <c r="C364" s="17">
        <v>701005910</v>
      </c>
      <c r="D364" s="6" t="s">
        <v>1691</v>
      </c>
      <c r="E364" s="53">
        <v>42884</v>
      </c>
      <c r="F364" s="6" t="s">
        <v>46</v>
      </c>
      <c r="G364" s="7">
        <v>815462.18</v>
      </c>
      <c r="H364" s="7">
        <v>100</v>
      </c>
      <c r="I364" s="7">
        <v>3247.58</v>
      </c>
      <c r="J364" s="8">
        <v>0.28856082591610677</v>
      </c>
      <c r="K364" s="8">
        <v>1.2826509468601141E-4</v>
      </c>
    </row>
    <row r="365" spans="2:11">
      <c r="B365" s="6" t="s">
        <v>2622</v>
      </c>
      <c r="C365" s="17">
        <v>701006785</v>
      </c>
      <c r="D365" s="6" t="s">
        <v>1691</v>
      </c>
      <c r="E365" s="53">
        <v>42884</v>
      </c>
      <c r="F365" s="6" t="s">
        <v>46</v>
      </c>
      <c r="G365" s="7">
        <v>2083917.47</v>
      </c>
      <c r="H365" s="7">
        <v>100</v>
      </c>
      <c r="I365" s="7">
        <v>8299.2000000000007</v>
      </c>
      <c r="J365" s="8">
        <v>0.73741801786036176</v>
      </c>
      <c r="K365" s="8">
        <v>3.2778181717406379E-4</v>
      </c>
    </row>
    <row r="366" spans="2:11">
      <c r="B366" s="6" t="s">
        <v>2623</v>
      </c>
      <c r="C366" s="17">
        <v>701006793</v>
      </c>
      <c r="D366" s="6" t="s">
        <v>1691</v>
      </c>
      <c r="E366" s="53">
        <v>42884</v>
      </c>
      <c r="F366" s="6" t="s">
        <v>46</v>
      </c>
      <c r="G366" s="7">
        <v>2083917.47</v>
      </c>
      <c r="H366" s="7">
        <v>100</v>
      </c>
      <c r="I366" s="7">
        <v>8299.2000000000007</v>
      </c>
      <c r="J366" s="8">
        <v>0.73741801786036176</v>
      </c>
      <c r="K366" s="8">
        <v>3.2778181717406379E-4</v>
      </c>
    </row>
    <row r="367" spans="2:11">
      <c r="B367" s="6" t="s">
        <v>2624</v>
      </c>
      <c r="C367" s="17">
        <v>701006801</v>
      </c>
      <c r="D367" s="6" t="s">
        <v>1691</v>
      </c>
      <c r="E367" s="53">
        <v>42884</v>
      </c>
      <c r="F367" s="6" t="s">
        <v>46</v>
      </c>
      <c r="G367" s="7">
        <v>2709092.69</v>
      </c>
      <c r="H367" s="7">
        <v>100</v>
      </c>
      <c r="I367" s="7">
        <v>10788.96</v>
      </c>
      <c r="J367" s="8">
        <v>0.95864342321847018</v>
      </c>
      <c r="K367" s="8">
        <v>4.2611636232628284E-4</v>
      </c>
    </row>
    <row r="368" spans="2:11">
      <c r="B368" s="6" t="s">
        <v>2625</v>
      </c>
      <c r="C368" s="17">
        <v>701006819</v>
      </c>
      <c r="D368" s="6" t="s">
        <v>1691</v>
      </c>
      <c r="E368" s="53">
        <v>42884</v>
      </c>
      <c r="F368" s="6" t="s">
        <v>46</v>
      </c>
      <c r="G368" s="7">
        <v>2500693.81</v>
      </c>
      <c r="H368" s="7">
        <v>99.88</v>
      </c>
      <c r="I368" s="7">
        <v>9947.06</v>
      </c>
      <c r="J368" s="8">
        <v>0.88383714921174195</v>
      </c>
      <c r="K368" s="8">
        <v>3.9286502341664769E-4</v>
      </c>
    </row>
    <row r="369" spans="2:11">
      <c r="B369" s="6" t="s">
        <v>2626</v>
      </c>
      <c r="C369" s="17">
        <v>701005928</v>
      </c>
      <c r="D369" s="6" t="s">
        <v>1691</v>
      </c>
      <c r="E369" s="53">
        <v>42884</v>
      </c>
      <c r="F369" s="6" t="s">
        <v>46</v>
      </c>
      <c r="G369" s="7">
        <v>2084014.28</v>
      </c>
      <c r="H369" s="7">
        <v>99.33</v>
      </c>
      <c r="I369" s="7">
        <v>8243.98</v>
      </c>
      <c r="J369" s="8">
        <v>0.73251149398501836</v>
      </c>
      <c r="K369" s="8">
        <v>3.256008705835066E-4</v>
      </c>
    </row>
    <row r="370" spans="2:11">
      <c r="B370" s="6" t="s">
        <v>2627</v>
      </c>
      <c r="C370" s="17">
        <v>701005936</v>
      </c>
      <c r="D370" s="6" t="s">
        <v>1691</v>
      </c>
      <c r="E370" s="53">
        <v>42884</v>
      </c>
      <c r="F370" s="6" t="s">
        <v>46</v>
      </c>
      <c r="G370" s="7">
        <v>1000280.36</v>
      </c>
      <c r="H370" s="7">
        <v>100</v>
      </c>
      <c r="I370" s="7">
        <v>3983.62</v>
      </c>
      <c r="J370" s="8">
        <v>0.35396100398940789</v>
      </c>
      <c r="K370" s="8">
        <v>1.5733543022591862E-4</v>
      </c>
    </row>
    <row r="371" spans="2:11">
      <c r="B371" s="6" t="s">
        <v>2628</v>
      </c>
      <c r="C371" s="17">
        <v>701006967</v>
      </c>
      <c r="D371" s="6" t="s">
        <v>1691</v>
      </c>
      <c r="E371" s="53">
        <v>42884</v>
      </c>
      <c r="F371" s="6" t="s">
        <v>46</v>
      </c>
      <c r="G371" s="7">
        <v>1041958.72</v>
      </c>
      <c r="H371" s="7">
        <v>100</v>
      </c>
      <c r="I371" s="7">
        <v>4149.6000000000004</v>
      </c>
      <c r="J371" s="8">
        <v>0.36870900893018088</v>
      </c>
      <c r="K371" s="8">
        <v>1.638909085870319E-4</v>
      </c>
    </row>
    <row r="372" spans="2:11">
      <c r="B372" s="6" t="s">
        <v>2629</v>
      </c>
      <c r="C372" s="17">
        <v>701006975</v>
      </c>
      <c r="D372" s="6" t="s">
        <v>1691</v>
      </c>
      <c r="E372" s="53">
        <v>42884</v>
      </c>
      <c r="F372" s="6" t="s">
        <v>46</v>
      </c>
      <c r="G372" s="7">
        <v>1041958.72</v>
      </c>
      <c r="H372" s="7">
        <v>100</v>
      </c>
      <c r="I372" s="7">
        <v>4149.6000000000004</v>
      </c>
      <c r="J372" s="8">
        <v>0.36870900893018088</v>
      </c>
      <c r="K372" s="8">
        <v>1.638909085870319E-4</v>
      </c>
    </row>
    <row r="373" spans="2:11">
      <c r="B373" s="6" t="s">
        <v>2630</v>
      </c>
      <c r="C373" s="17">
        <v>701005993</v>
      </c>
      <c r="D373" s="6" t="s">
        <v>1691</v>
      </c>
      <c r="E373" s="53">
        <v>42884</v>
      </c>
      <c r="F373" s="6" t="s">
        <v>43</v>
      </c>
      <c r="G373" s="7">
        <v>-236930995.80000001</v>
      </c>
      <c r="H373" s="7">
        <v>100</v>
      </c>
      <c r="I373" s="7">
        <v>-7349.6</v>
      </c>
      <c r="J373" s="8">
        <v>-0.65304215636043406</v>
      </c>
      <c r="K373" s="8">
        <v>-2.9027680300541006E-4</v>
      </c>
    </row>
    <row r="374" spans="2:11">
      <c r="B374" s="6" t="s">
        <v>2631</v>
      </c>
      <c r="C374" s="17">
        <v>701006009</v>
      </c>
      <c r="D374" s="6" t="s">
        <v>1691</v>
      </c>
      <c r="E374" s="53">
        <v>42884</v>
      </c>
      <c r="F374" s="6" t="s">
        <v>43</v>
      </c>
      <c r="G374" s="7">
        <v>260483952.94</v>
      </c>
      <c r="H374" s="7">
        <v>100</v>
      </c>
      <c r="I374" s="7">
        <v>8080.21</v>
      </c>
      <c r="J374" s="8">
        <v>0.71795985662418949</v>
      </c>
      <c r="K374" s="8">
        <v>3.1913267748072605E-4</v>
      </c>
    </row>
    <row r="375" spans="2:11">
      <c r="B375" s="6" t="s">
        <v>2056</v>
      </c>
      <c r="C375" s="17">
        <v>701002149</v>
      </c>
      <c r="D375" s="6" t="s">
        <v>1691</v>
      </c>
      <c r="E375" s="53">
        <v>42884</v>
      </c>
      <c r="F375" s="6" t="s">
        <v>119</v>
      </c>
      <c r="G375" s="7">
        <v>16739084.57</v>
      </c>
      <c r="H375" s="7">
        <v>93.06</v>
      </c>
      <c r="I375" s="7">
        <v>15449.66</v>
      </c>
      <c r="J375" s="8">
        <v>1.3727657670397768</v>
      </c>
      <c r="K375" s="8">
        <v>6.1019346798745009E-4</v>
      </c>
    </row>
    <row r="376" spans="2:11">
      <c r="B376" s="6" t="s">
        <v>2057</v>
      </c>
      <c r="C376" s="17">
        <v>701002156</v>
      </c>
      <c r="D376" s="6" t="s">
        <v>1691</v>
      </c>
      <c r="E376" s="53">
        <v>42884</v>
      </c>
      <c r="F376" s="6" t="s">
        <v>119</v>
      </c>
      <c r="G376" s="7">
        <v>-17117043.59</v>
      </c>
      <c r="H376" s="7">
        <v>91.7</v>
      </c>
      <c r="I376" s="7">
        <v>-15567.62</v>
      </c>
      <c r="J376" s="8">
        <v>-1.3832469976869246</v>
      </c>
      <c r="K376" s="8">
        <v>-6.148523680204476E-4</v>
      </c>
    </row>
    <row r="377" spans="2:11">
      <c r="B377" s="6" t="s">
        <v>2632</v>
      </c>
      <c r="C377" s="17">
        <v>701006033</v>
      </c>
      <c r="D377" s="6" t="s">
        <v>1691</v>
      </c>
      <c r="E377" s="53">
        <v>42884</v>
      </c>
      <c r="F377" s="6" t="s">
        <v>2265</v>
      </c>
      <c r="G377" s="7">
        <v>-1041958.72</v>
      </c>
      <c r="H377" s="7">
        <v>100</v>
      </c>
      <c r="I377" s="7">
        <v>-4713.82</v>
      </c>
      <c r="J377" s="8">
        <v>-0.41884227406864877</v>
      </c>
      <c r="K377" s="8">
        <v>-1.8617511150851229E-4</v>
      </c>
    </row>
    <row r="378" spans="2:11">
      <c r="B378" s="6" t="s">
        <v>2633</v>
      </c>
      <c r="C378" s="17">
        <v>701006041</v>
      </c>
      <c r="D378" s="6" t="s">
        <v>1691</v>
      </c>
      <c r="E378" s="53">
        <v>42884</v>
      </c>
      <c r="F378" s="6" t="s">
        <v>2265</v>
      </c>
      <c r="G378" s="7">
        <v>-1754866.88</v>
      </c>
      <c r="H378" s="7">
        <v>100</v>
      </c>
      <c r="I378" s="7">
        <v>-7939.02</v>
      </c>
      <c r="J378" s="8">
        <v>-0.7054145450349153</v>
      </c>
      <c r="K378" s="8">
        <v>-3.1355629484543522E-4</v>
      </c>
    </row>
    <row r="379" spans="2:11">
      <c r="B379" s="6" t="s">
        <v>2634</v>
      </c>
      <c r="C379" s="17">
        <v>701006058</v>
      </c>
      <c r="D379" s="6" t="s">
        <v>1691</v>
      </c>
      <c r="E379" s="53">
        <v>42884</v>
      </c>
      <c r="F379" s="6" t="s">
        <v>2265</v>
      </c>
      <c r="G379" s="7">
        <v>-844644.61</v>
      </c>
      <c r="H379" s="7">
        <v>99.37</v>
      </c>
      <c r="I379" s="7">
        <v>-3797.1</v>
      </c>
      <c r="J379" s="8">
        <v>-0.33738793565856701</v>
      </c>
      <c r="K379" s="8">
        <v>-1.4996871240500741E-4</v>
      </c>
    </row>
    <row r="380" spans="2:11">
      <c r="B380" s="6" t="s">
        <v>2635</v>
      </c>
      <c r="C380" s="17">
        <v>701006991</v>
      </c>
      <c r="D380" s="6" t="s">
        <v>1691</v>
      </c>
      <c r="E380" s="53">
        <v>42884</v>
      </c>
      <c r="F380" s="6" t="s">
        <v>2265</v>
      </c>
      <c r="G380" s="7">
        <v>-915569.13</v>
      </c>
      <c r="H380" s="7">
        <v>100</v>
      </c>
      <c r="I380" s="7">
        <v>-4142.03</v>
      </c>
      <c r="J380" s="8">
        <v>-0.36803638332829114</v>
      </c>
      <c r="K380" s="8">
        <v>-1.6359192695554838E-4</v>
      </c>
    </row>
    <row r="381" spans="2:11">
      <c r="B381" s="6" t="s">
        <v>2636</v>
      </c>
      <c r="C381" s="17">
        <v>701007007</v>
      </c>
      <c r="D381" s="6" t="s">
        <v>1691</v>
      </c>
      <c r="E381" s="53">
        <v>42884</v>
      </c>
      <c r="F381" s="6" t="s">
        <v>2265</v>
      </c>
      <c r="G381" s="7">
        <v>-915881.74</v>
      </c>
      <c r="H381" s="7">
        <v>100</v>
      </c>
      <c r="I381" s="7">
        <v>-4143.45</v>
      </c>
      <c r="J381" s="8">
        <v>-0.36816255616246329</v>
      </c>
      <c r="K381" s="8">
        <v>-1.6364801069619655E-4</v>
      </c>
    </row>
    <row r="382" spans="2:11">
      <c r="B382" s="6" t="s">
        <v>3144</v>
      </c>
      <c r="C382" s="17">
        <v>90004150</v>
      </c>
      <c r="D382" s="6" t="s">
        <v>119</v>
      </c>
      <c r="E382" s="53">
        <v>42864</v>
      </c>
      <c r="F382" s="6" t="s">
        <v>46</v>
      </c>
      <c r="G382" s="7">
        <v>-2900</v>
      </c>
      <c r="H382" s="7">
        <v>17.518620689655208</v>
      </c>
      <c r="I382" s="7">
        <v>-0.50804000000000105</v>
      </c>
      <c r="J382" s="8">
        <v>-4.5141441318895667E-5</v>
      </c>
      <c r="K382" s="8">
        <v>-2.0065340562597805E-8</v>
      </c>
    </row>
    <row r="383" spans="2:11">
      <c r="B383" s="6" t="s">
        <v>3145</v>
      </c>
      <c r="C383" s="17">
        <v>6471368</v>
      </c>
      <c r="D383" s="6" t="s">
        <v>119</v>
      </c>
      <c r="E383" s="53">
        <v>42884</v>
      </c>
      <c r="F383" s="6" t="s">
        <v>67</v>
      </c>
      <c r="G383" s="7">
        <v>-53567.23</v>
      </c>
      <c r="H383" s="7">
        <v>100</v>
      </c>
      <c r="I383" s="7">
        <v>-23.960621978999999</v>
      </c>
      <c r="J383" s="8">
        <v>-2.1289997067736161E-3</v>
      </c>
      <c r="K383" s="8">
        <v>-9.4633894988642653E-7</v>
      </c>
    </row>
    <row r="384" spans="2:11">
      <c r="B384" s="6" t="s">
        <v>3146</v>
      </c>
      <c r="C384" s="17">
        <v>6471369</v>
      </c>
      <c r="D384" s="6" t="s">
        <v>119</v>
      </c>
      <c r="E384" s="53">
        <v>42884</v>
      </c>
      <c r="F384" s="6" t="s">
        <v>42</v>
      </c>
      <c r="G384" s="7">
        <v>6892.95</v>
      </c>
      <c r="H384" s="7">
        <v>100</v>
      </c>
      <c r="I384" s="7">
        <v>24.056395500000001</v>
      </c>
      <c r="J384" s="8">
        <v>2.1375095776068687E-3</v>
      </c>
      <c r="K384" s="8">
        <v>9.5012158179679612E-7</v>
      </c>
    </row>
    <row r="385" spans="2:11">
      <c r="B385" s="6" t="s">
        <v>3147</v>
      </c>
      <c r="C385" s="17">
        <v>6471478</v>
      </c>
      <c r="D385" s="6" t="s">
        <v>119</v>
      </c>
      <c r="E385" s="53">
        <v>42884</v>
      </c>
      <c r="F385" s="6" t="s">
        <v>42</v>
      </c>
      <c r="G385" s="7">
        <v>741565.72</v>
      </c>
      <c r="H385" s="7">
        <v>99.874199999999959</v>
      </c>
      <c r="I385" s="7">
        <v>2584.8085778315999</v>
      </c>
      <c r="J385" s="8">
        <v>0.22967086201236733</v>
      </c>
      <c r="K385" s="8">
        <v>1.0208854500298212E-4</v>
      </c>
    </row>
    <row r="386" spans="2:11">
      <c r="B386" s="6" t="s">
        <v>3148</v>
      </c>
      <c r="C386" s="17">
        <v>6478188</v>
      </c>
      <c r="D386" s="6" t="s">
        <v>119</v>
      </c>
      <c r="E386" s="53">
        <v>42884</v>
      </c>
      <c r="F386" s="6" t="s">
        <v>42</v>
      </c>
      <c r="G386" s="7">
        <v>-97833.01</v>
      </c>
      <c r="H386" s="7">
        <v>99.875400000000184</v>
      </c>
      <c r="I386" s="7">
        <v>-341.01177414269603</v>
      </c>
      <c r="J386" s="8">
        <v>-3.0300297203989811E-2</v>
      </c>
      <c r="K386" s="8">
        <v>-1.3468461900694563E-5</v>
      </c>
    </row>
    <row r="387" spans="2:11">
      <c r="B387" s="6" t="s">
        <v>3149</v>
      </c>
      <c r="C387" s="17">
        <v>6494917</v>
      </c>
      <c r="D387" s="6" t="s">
        <v>119</v>
      </c>
      <c r="E387" s="53">
        <v>42915</v>
      </c>
      <c r="F387" s="6" t="s">
        <v>42</v>
      </c>
      <c r="G387" s="7">
        <v>-353444.98</v>
      </c>
      <c r="H387" s="7">
        <v>99.87560000000002</v>
      </c>
      <c r="I387" s="7">
        <v>-1231.98847761263</v>
      </c>
      <c r="J387" s="8">
        <v>-0.10946723794918911</v>
      </c>
      <c r="K387" s="8">
        <v>-4.8658114267565097E-5</v>
      </c>
    </row>
    <row r="388" spans="2:11">
      <c r="B388" s="6" t="s">
        <v>3150</v>
      </c>
      <c r="C388" s="17">
        <v>6463519</v>
      </c>
      <c r="D388" s="6" t="s">
        <v>119</v>
      </c>
      <c r="E388" s="53">
        <v>42855</v>
      </c>
      <c r="F388" s="6" t="s">
        <v>42</v>
      </c>
      <c r="G388" s="7">
        <v>-291912.48</v>
      </c>
      <c r="H388" s="7">
        <v>100</v>
      </c>
      <c r="I388" s="7">
        <v>-1018.7745552</v>
      </c>
      <c r="J388" s="8">
        <v>-9.052230493808508E-2</v>
      </c>
      <c r="K388" s="8">
        <v>-4.0237104178011677E-5</v>
      </c>
    </row>
    <row r="389" spans="2:11">
      <c r="B389" s="6" t="s">
        <v>3151</v>
      </c>
      <c r="C389" s="17">
        <v>6471286</v>
      </c>
      <c r="D389" s="6" t="s">
        <v>119</v>
      </c>
      <c r="E389" s="53">
        <v>42884</v>
      </c>
      <c r="F389" s="6" t="s">
        <v>42</v>
      </c>
      <c r="G389" s="7">
        <v>-182153.4</v>
      </c>
      <c r="H389" s="7">
        <v>100</v>
      </c>
      <c r="I389" s="7">
        <v>-635.71536600000002</v>
      </c>
      <c r="J389" s="8">
        <v>-5.6485922151423555E-2</v>
      </c>
      <c r="K389" s="8">
        <v>-2.5107954727317696E-5</v>
      </c>
    </row>
    <row r="390" spans="2:11">
      <c r="B390" s="6" t="s">
        <v>3152</v>
      </c>
      <c r="C390" s="17">
        <v>6471477</v>
      </c>
      <c r="D390" s="6" t="s">
        <v>119</v>
      </c>
      <c r="E390" s="53">
        <v>42884</v>
      </c>
      <c r="F390" s="6" t="s">
        <v>46</v>
      </c>
      <c r="G390" s="7">
        <v>-677724.11</v>
      </c>
      <c r="H390" s="7">
        <v>100</v>
      </c>
      <c r="I390" s="7">
        <v>-2699.036268075</v>
      </c>
      <c r="J390" s="8">
        <v>-0.23982046160317794</v>
      </c>
      <c r="K390" s="8">
        <v>-1.0660003525259386E-4</v>
      </c>
    </row>
    <row r="391" spans="2:11">
      <c r="B391" s="6" t="s">
        <v>3153</v>
      </c>
      <c r="C391" s="17">
        <v>6478489</v>
      </c>
      <c r="D391" s="6" t="s">
        <v>119</v>
      </c>
      <c r="E391" s="53">
        <v>42884</v>
      </c>
      <c r="F391" s="6" t="s">
        <v>46</v>
      </c>
      <c r="G391" s="7">
        <v>87573.75</v>
      </c>
      <c r="H391" s="7">
        <v>100</v>
      </c>
      <c r="I391" s="7">
        <v>348.76245937499999</v>
      </c>
      <c r="J391" s="8">
        <v>3.0988977431127988E-2</v>
      </c>
      <c r="K391" s="8">
        <v>1.3774579802394578E-5</v>
      </c>
    </row>
    <row r="392" spans="2:11">
      <c r="B392" s="6" t="s">
        <v>3154</v>
      </c>
      <c r="C392" s="17">
        <v>6494918</v>
      </c>
      <c r="D392" s="6" t="s">
        <v>119</v>
      </c>
      <c r="E392" s="53">
        <v>42915</v>
      </c>
      <c r="F392" s="6" t="s">
        <v>46</v>
      </c>
      <c r="G392" s="7">
        <v>314746.86</v>
      </c>
      <c r="H392" s="7">
        <v>100</v>
      </c>
      <c r="I392" s="7">
        <v>1253.4793699500001</v>
      </c>
      <c r="J392" s="8">
        <v>0.11137679203024196</v>
      </c>
      <c r="K392" s="8">
        <v>4.9506909783161218E-5</v>
      </c>
    </row>
    <row r="393" spans="2:11">
      <c r="B393" s="6" t="s">
        <v>3155</v>
      </c>
      <c r="C393" s="17">
        <v>65075851</v>
      </c>
      <c r="D393" s="6" t="s">
        <v>119</v>
      </c>
      <c r="E393" s="53">
        <v>42915</v>
      </c>
      <c r="F393" s="6" t="s">
        <v>46</v>
      </c>
      <c r="G393" s="7">
        <v>157373.43</v>
      </c>
      <c r="H393" s="7">
        <v>100</v>
      </c>
      <c r="I393" s="7">
        <v>626.73968497500005</v>
      </c>
      <c r="J393" s="8">
        <v>5.5688396015120982E-2</v>
      </c>
      <c r="K393" s="8">
        <v>2.4753454891580609E-5</v>
      </c>
    </row>
    <row r="394" spans="2:11">
      <c r="B394" s="6" t="s">
        <v>3156</v>
      </c>
      <c r="C394" s="17">
        <v>6507585</v>
      </c>
      <c r="D394" s="6" t="s">
        <v>119</v>
      </c>
      <c r="E394" s="53">
        <v>42915</v>
      </c>
      <c r="F394" s="6" t="s">
        <v>2265</v>
      </c>
      <c r="G394" s="7">
        <v>-138331.24</v>
      </c>
      <c r="H394" s="7">
        <v>100</v>
      </c>
      <c r="I394" s="7">
        <v>-625.81052976000001</v>
      </c>
      <c r="J394" s="8">
        <v>-5.5605836756767169E-2</v>
      </c>
      <c r="K394" s="8">
        <v>-2.4716757356298957E-5</v>
      </c>
    </row>
    <row r="395" spans="2:11">
      <c r="B395" s="6" t="s">
        <v>3157</v>
      </c>
      <c r="C395" s="17">
        <v>6463520</v>
      </c>
      <c r="D395" s="6" t="s">
        <v>119</v>
      </c>
      <c r="E395" s="53">
        <v>42855</v>
      </c>
      <c r="F395" s="6" t="s">
        <v>2266</v>
      </c>
      <c r="G395" s="7">
        <v>5675654.4900000002</v>
      </c>
      <c r="H395" s="7">
        <v>100</v>
      </c>
      <c r="I395" s="7">
        <v>1110.7255836930001</v>
      </c>
      <c r="J395" s="8">
        <v>9.869253160710495E-2</v>
      </c>
      <c r="K395" s="8">
        <v>4.3868764483879678E-5</v>
      </c>
    </row>
    <row r="396" spans="2:11">
      <c r="B396" s="6" t="s">
        <v>3158</v>
      </c>
      <c r="C396" s="17">
        <v>6471287</v>
      </c>
      <c r="D396" s="6" t="s">
        <v>119</v>
      </c>
      <c r="E396" s="53">
        <v>42884</v>
      </c>
      <c r="F396" s="6" t="s">
        <v>2266</v>
      </c>
      <c r="G396" s="7">
        <v>3545615.77</v>
      </c>
      <c r="H396" s="7">
        <v>100</v>
      </c>
      <c r="I396" s="7">
        <v>693.87700618899999</v>
      </c>
      <c r="J396" s="8">
        <v>6.1653822843499892E-2</v>
      </c>
      <c r="K396" s="8">
        <v>2.7405083138607275E-5</v>
      </c>
    </row>
    <row r="397" spans="2:11">
      <c r="B397" s="6" t="s">
        <v>3159</v>
      </c>
      <c r="C397" s="17">
        <v>90004148</v>
      </c>
      <c r="D397" s="6" t="s">
        <v>119</v>
      </c>
      <c r="E397" s="53">
        <v>42864</v>
      </c>
      <c r="F397" s="6" t="s">
        <v>42</v>
      </c>
      <c r="G397" s="7">
        <v>1300</v>
      </c>
      <c r="H397" s="7">
        <v>-4.0907692307692312</v>
      </c>
      <c r="I397" s="7">
        <v>-5.3179999999999998E-2</v>
      </c>
      <c r="J397" s="8">
        <v>-4.72526149385652E-6</v>
      </c>
      <c r="K397" s="8">
        <v>-2.1003755828654218E-9</v>
      </c>
    </row>
    <row r="398" spans="2:11">
      <c r="B398" s="6" t="s">
        <v>3160</v>
      </c>
      <c r="C398" s="17">
        <v>90004222</v>
      </c>
      <c r="D398" s="6" t="s">
        <v>119</v>
      </c>
      <c r="E398" s="53">
        <v>42873</v>
      </c>
      <c r="F398" s="6" t="s">
        <v>46</v>
      </c>
      <c r="G398" s="7">
        <v>-1200000</v>
      </c>
      <c r="H398" s="7">
        <v>9.4190749999999994</v>
      </c>
      <c r="I398" s="7">
        <v>-113.02889999999999</v>
      </c>
      <c r="J398" s="8">
        <v>-1.0043082152368545E-2</v>
      </c>
      <c r="K398" s="8">
        <v>-4.4641433192579447E-6</v>
      </c>
    </row>
    <row r="399" spans="2:11">
      <c r="B399" s="6" t="s">
        <v>3161</v>
      </c>
      <c r="C399" s="17">
        <v>90004283</v>
      </c>
      <c r="D399" s="6" t="s">
        <v>119</v>
      </c>
      <c r="E399" s="53">
        <v>42884</v>
      </c>
      <c r="F399" s="6" t="s">
        <v>46</v>
      </c>
      <c r="G399" s="7">
        <v>-2500000</v>
      </c>
      <c r="H399" s="7">
        <v>7.4073732000000003</v>
      </c>
      <c r="I399" s="7">
        <v>-185.18432999999999</v>
      </c>
      <c r="J399" s="8">
        <v>-1.6454388563644579E-2</v>
      </c>
      <c r="K399" s="8">
        <v>-7.3139647435369057E-6</v>
      </c>
    </row>
    <row r="400" spans="2:11">
      <c r="B400" s="6" t="s">
        <v>3162</v>
      </c>
      <c r="C400" s="17">
        <v>11988767</v>
      </c>
      <c r="D400" s="6" t="s">
        <v>119</v>
      </c>
      <c r="E400" s="53">
        <v>42884</v>
      </c>
      <c r="F400" s="6" t="s">
        <v>51</v>
      </c>
      <c r="G400" s="7">
        <v>-472120.3</v>
      </c>
      <c r="H400" s="7">
        <v>100</v>
      </c>
      <c r="I400" s="7">
        <v>-1264.10210325</v>
      </c>
      <c r="J400" s="8">
        <v>-0.11232066552821107</v>
      </c>
      <c r="K400" s="8">
        <v>-4.9926460923563832E-5</v>
      </c>
    </row>
    <row r="401" spans="2:11">
      <c r="B401" s="6" t="s">
        <v>3163</v>
      </c>
      <c r="C401" s="17">
        <v>12462962</v>
      </c>
      <c r="D401" s="6" t="s">
        <v>119</v>
      </c>
      <c r="E401" s="53">
        <v>42915</v>
      </c>
      <c r="F401" s="6" t="s">
        <v>42</v>
      </c>
      <c r="G401" s="7">
        <v>-353374.18</v>
      </c>
      <c r="H401" s="7">
        <v>99.87559999999992</v>
      </c>
      <c r="I401" s="7">
        <v>-1231.74169299508</v>
      </c>
      <c r="J401" s="8">
        <v>-0.10944531012198742</v>
      </c>
      <c r="K401" s="8">
        <v>-4.864836736299705E-5</v>
      </c>
    </row>
    <row r="402" spans="2:11">
      <c r="B402" s="6" t="s">
        <v>3164</v>
      </c>
      <c r="C402" s="17">
        <v>12463327</v>
      </c>
      <c r="D402" s="6" t="s">
        <v>119</v>
      </c>
      <c r="E402" s="53">
        <v>42915</v>
      </c>
      <c r="F402" s="6" t="s">
        <v>42</v>
      </c>
      <c r="G402" s="7">
        <v>-459631.93</v>
      </c>
      <c r="H402" s="7">
        <v>99.875699999999895</v>
      </c>
      <c r="I402" s="7">
        <v>-1602.1215202134299</v>
      </c>
      <c r="J402" s="8">
        <v>-0.14235507950250831</v>
      </c>
      <c r="K402" s="8">
        <v>-6.3276737905970643E-5</v>
      </c>
    </row>
    <row r="403" spans="2:11">
      <c r="B403" s="6" t="s">
        <v>3165</v>
      </c>
      <c r="C403" s="17">
        <v>11989243</v>
      </c>
      <c r="D403" s="6" t="s">
        <v>119</v>
      </c>
      <c r="E403" s="53">
        <v>42884</v>
      </c>
      <c r="F403" s="6" t="s">
        <v>42</v>
      </c>
      <c r="G403" s="7">
        <v>314746.86</v>
      </c>
      <c r="H403" s="7">
        <v>100</v>
      </c>
      <c r="I403" s="7">
        <v>1098.4665414000001</v>
      </c>
      <c r="J403" s="8">
        <v>9.7603265332214556E-2</v>
      </c>
      <c r="K403" s="8">
        <v>4.3384586351094201E-5</v>
      </c>
    </row>
    <row r="404" spans="2:11">
      <c r="B404" s="6" t="s">
        <v>3166</v>
      </c>
      <c r="C404" s="17">
        <v>11989183</v>
      </c>
      <c r="D404" s="6" t="s">
        <v>119</v>
      </c>
      <c r="E404" s="53">
        <v>42884</v>
      </c>
      <c r="F404" s="6" t="s">
        <v>42</v>
      </c>
      <c r="G404" s="7">
        <v>203575.12</v>
      </c>
      <c r="H404" s="7">
        <v>100.06919999999995</v>
      </c>
      <c r="I404" s="7">
        <v>710.96881900080905</v>
      </c>
      <c r="J404" s="8">
        <v>6.3172500634771894E-2</v>
      </c>
      <c r="K404" s="8">
        <v>2.808013440406102E-5</v>
      </c>
    </row>
    <row r="405" spans="2:11">
      <c r="B405" s="6" t="s">
        <v>3167</v>
      </c>
      <c r="C405" s="17">
        <v>12462961</v>
      </c>
      <c r="D405" s="6" t="s">
        <v>119</v>
      </c>
      <c r="E405" s="53">
        <v>42915</v>
      </c>
      <c r="F405" s="6" t="s">
        <v>46</v>
      </c>
      <c r="G405" s="7">
        <v>314746.86</v>
      </c>
      <c r="H405" s="7">
        <v>100</v>
      </c>
      <c r="I405" s="7">
        <v>1253.4793699500001</v>
      </c>
      <c r="J405" s="8">
        <v>0.11137679203024196</v>
      </c>
      <c r="K405" s="8">
        <v>4.9506909783161218E-5</v>
      </c>
    </row>
    <row r="406" spans="2:11">
      <c r="B406" s="6" t="s">
        <v>3168</v>
      </c>
      <c r="C406" s="17">
        <v>12463326</v>
      </c>
      <c r="D406" s="6" t="s">
        <v>119</v>
      </c>
      <c r="E406" s="53">
        <v>42915</v>
      </c>
      <c r="F406" s="6" t="s">
        <v>46</v>
      </c>
      <c r="G406" s="7">
        <v>409170.92</v>
      </c>
      <c r="H406" s="7">
        <v>100</v>
      </c>
      <c r="I406" s="7">
        <v>1629.5231888999999</v>
      </c>
      <c r="J406" s="8">
        <v>0.14478983034703752</v>
      </c>
      <c r="K406" s="8">
        <v>6.435898303269196E-5</v>
      </c>
    </row>
    <row r="407" spans="2:11">
      <c r="B407" s="6" t="s">
        <v>3169</v>
      </c>
      <c r="C407" s="17">
        <v>12007924</v>
      </c>
      <c r="D407" s="6" t="s">
        <v>119</v>
      </c>
      <c r="E407" s="53">
        <v>42884</v>
      </c>
      <c r="F407" s="6" t="s">
        <v>46</v>
      </c>
      <c r="G407" s="7">
        <v>314746.86</v>
      </c>
      <c r="H407" s="7">
        <v>99.334599999999995</v>
      </c>
      <c r="I407" s="7">
        <v>1245.13871822236</v>
      </c>
      <c r="J407" s="8">
        <v>0.11063569085607337</v>
      </c>
      <c r="K407" s="8">
        <v>4.9177490805464345E-5</v>
      </c>
    </row>
    <row r="408" spans="2:11">
      <c r="B408" s="6" t="s">
        <v>3170</v>
      </c>
      <c r="C408" s="17">
        <v>11989092</v>
      </c>
      <c r="D408" s="6" t="s">
        <v>119</v>
      </c>
      <c r="E408" s="53">
        <v>42884</v>
      </c>
      <c r="F408" s="6" t="s">
        <v>46</v>
      </c>
      <c r="G408" s="7">
        <v>151078.5</v>
      </c>
      <c r="H408" s="7">
        <v>100</v>
      </c>
      <c r="I408" s="7">
        <v>601.67012624999995</v>
      </c>
      <c r="J408" s="8">
        <v>5.3460862722318842E-2</v>
      </c>
      <c r="K408" s="8">
        <v>2.3763317828413984E-5</v>
      </c>
    </row>
    <row r="409" spans="2:11">
      <c r="B409" s="6" t="s">
        <v>3171</v>
      </c>
      <c r="C409" s="17">
        <v>11989244</v>
      </c>
      <c r="D409" s="6" t="s">
        <v>119</v>
      </c>
      <c r="E409" s="53">
        <v>42884</v>
      </c>
      <c r="F409" s="6" t="s">
        <v>43</v>
      </c>
      <c r="G409" s="7">
        <v>-35785144.68</v>
      </c>
      <c r="H409" s="7">
        <v>100</v>
      </c>
      <c r="I409" s="7">
        <v>-1110.0551879735999</v>
      </c>
      <c r="J409" s="8">
        <v>-9.8632964193067191E-2</v>
      </c>
      <c r="K409" s="8">
        <v>-4.3842286808063848E-5</v>
      </c>
    </row>
    <row r="410" spans="2:11">
      <c r="B410" s="6" t="s">
        <v>3172</v>
      </c>
      <c r="C410" s="17">
        <v>11988766</v>
      </c>
      <c r="D410" s="6" t="s">
        <v>119</v>
      </c>
      <c r="E410" s="53">
        <v>42884</v>
      </c>
      <c r="F410" s="6" t="s">
        <v>43</v>
      </c>
      <c r="G410" s="7">
        <v>39342492.399999999</v>
      </c>
      <c r="H410" s="7">
        <v>100</v>
      </c>
      <c r="I410" s="7">
        <v>1220.404114248</v>
      </c>
      <c r="J410" s="8">
        <v>0.10843791966905131</v>
      </c>
      <c r="K410" s="8">
        <v>4.8200582978469392E-5</v>
      </c>
    </row>
    <row r="411" spans="2:11">
      <c r="B411" s="6" t="s">
        <v>3173</v>
      </c>
      <c r="C411" s="17">
        <v>11989184</v>
      </c>
      <c r="D411" s="6" t="s">
        <v>119</v>
      </c>
      <c r="E411" s="53">
        <v>42884</v>
      </c>
      <c r="F411" s="6" t="s">
        <v>2265</v>
      </c>
      <c r="G411" s="7">
        <v>-157373.43</v>
      </c>
      <c r="H411" s="7">
        <v>100</v>
      </c>
      <c r="I411" s="7">
        <v>-711.95739732000004</v>
      </c>
      <c r="J411" s="8">
        <v>-6.3260339880077163E-2</v>
      </c>
      <c r="K411" s="8">
        <v>-2.8119178890021512E-5</v>
      </c>
    </row>
    <row r="412" spans="2:11">
      <c r="B412" s="6" t="s">
        <v>3174</v>
      </c>
      <c r="C412" s="17">
        <v>12007925</v>
      </c>
      <c r="D412" s="6" t="s">
        <v>119</v>
      </c>
      <c r="E412" s="53">
        <v>42884</v>
      </c>
      <c r="F412" s="6" t="s">
        <v>2265</v>
      </c>
      <c r="G412" s="7">
        <v>-265048.34999999998</v>
      </c>
      <c r="H412" s="7">
        <v>100</v>
      </c>
      <c r="I412" s="7">
        <v>-1199.0787353999999</v>
      </c>
      <c r="J412" s="8">
        <v>-0.10654307214155305</v>
      </c>
      <c r="K412" s="8">
        <v>-4.7358324516120874E-5</v>
      </c>
    </row>
    <row r="413" spans="2:11">
      <c r="B413" s="6" t="s">
        <v>3175</v>
      </c>
      <c r="C413" s="17">
        <v>11989093</v>
      </c>
      <c r="D413" s="6" t="s">
        <v>119</v>
      </c>
      <c r="E413" s="53">
        <v>42884</v>
      </c>
      <c r="F413" s="6" t="s">
        <v>2265</v>
      </c>
      <c r="G413" s="7">
        <v>-127567.65</v>
      </c>
      <c r="H413" s="7">
        <v>99.373300000000071</v>
      </c>
      <c r="I413" s="7">
        <v>-573.49926232342295</v>
      </c>
      <c r="J413" s="8">
        <v>-5.0957765720421024E-2</v>
      </c>
      <c r="K413" s="8">
        <v>-2.2650692880320591E-5</v>
      </c>
    </row>
    <row r="414" spans="2:11">
      <c r="B414" s="6" t="s">
        <v>3176</v>
      </c>
      <c r="C414" s="17">
        <v>2301311</v>
      </c>
      <c r="D414" s="6" t="s">
        <v>119</v>
      </c>
      <c r="E414" s="53">
        <v>42915</v>
      </c>
      <c r="F414" s="6" t="s">
        <v>42</v>
      </c>
      <c r="G414" s="7">
        <v>-424436.14</v>
      </c>
      <c r="H414" s="7">
        <v>99.880899999999997</v>
      </c>
      <c r="I414" s="7">
        <v>-1479.51792158483</v>
      </c>
      <c r="J414" s="8">
        <v>-0.13146124603865039</v>
      </c>
      <c r="K414" s="8">
        <v>-5.8434436196099568E-5</v>
      </c>
    </row>
    <row r="415" spans="2:11">
      <c r="B415" s="6" t="s">
        <v>3177</v>
      </c>
      <c r="C415" s="17">
        <v>2301310</v>
      </c>
      <c r="D415" s="6" t="s">
        <v>119</v>
      </c>
      <c r="E415" s="53">
        <v>42915</v>
      </c>
      <c r="F415" s="6" t="s">
        <v>46</v>
      </c>
      <c r="G415" s="7">
        <v>377696.24</v>
      </c>
      <c r="H415" s="7">
        <v>99.879699999999787</v>
      </c>
      <c r="I415" s="7">
        <v>1502.3657529432101</v>
      </c>
      <c r="J415" s="8">
        <v>0.13349136972680159</v>
      </c>
      <c r="K415" s="8">
        <v>5.9336824821646174E-5</v>
      </c>
    </row>
    <row r="416" spans="2:11">
      <c r="B416" s="6" t="s">
        <v>3178</v>
      </c>
      <c r="C416" s="17">
        <v>2330554</v>
      </c>
      <c r="D416" s="6" t="s">
        <v>119</v>
      </c>
      <c r="E416" s="53">
        <v>42915</v>
      </c>
      <c r="F416" s="6" t="s">
        <v>46</v>
      </c>
      <c r="G416" s="7">
        <v>157373.43</v>
      </c>
      <c r="H416" s="7">
        <v>100</v>
      </c>
      <c r="I416" s="7">
        <v>626.73968497500005</v>
      </c>
      <c r="J416" s="8">
        <v>5.5688396015120982E-2</v>
      </c>
      <c r="K416" s="8">
        <v>2.4753454891580609E-5</v>
      </c>
    </row>
    <row r="417" spans="2:11">
      <c r="B417" s="6" t="s">
        <v>3179</v>
      </c>
      <c r="C417" s="17">
        <v>2330555</v>
      </c>
      <c r="D417" s="6" t="s">
        <v>119</v>
      </c>
      <c r="E417" s="53">
        <v>42915</v>
      </c>
      <c r="F417" s="6" t="s">
        <v>2265</v>
      </c>
      <c r="G417" s="7">
        <v>-138284.03</v>
      </c>
      <c r="H417" s="7">
        <v>100</v>
      </c>
      <c r="I417" s="7">
        <v>-625.59695171999999</v>
      </c>
      <c r="J417" s="8">
        <v>-5.5586859470412427E-2</v>
      </c>
      <c r="K417" s="8">
        <v>-2.470832196516973E-5</v>
      </c>
    </row>
    <row r="418" spans="2:11">
      <c r="B418" s="6" t="s">
        <v>2637</v>
      </c>
      <c r="C418" s="17">
        <v>701005431</v>
      </c>
      <c r="D418" s="6" t="s">
        <v>1691</v>
      </c>
      <c r="E418" s="53">
        <v>42855</v>
      </c>
      <c r="F418" s="6" t="s">
        <v>2266</v>
      </c>
      <c r="G418" s="7">
        <v>52578382.469999999</v>
      </c>
      <c r="H418" s="7">
        <v>100</v>
      </c>
      <c r="I418" s="7">
        <v>10226.5</v>
      </c>
      <c r="J418" s="8">
        <v>0.90866654131108893</v>
      </c>
      <c r="K418" s="8">
        <v>4.0390167164673256E-4</v>
      </c>
    </row>
    <row r="419" spans="2:11">
      <c r="B419" s="6" t="s">
        <v>2638</v>
      </c>
      <c r="C419" s="17">
        <v>701006090</v>
      </c>
      <c r="D419" s="6" t="s">
        <v>1691</v>
      </c>
      <c r="E419" s="53">
        <v>42884</v>
      </c>
      <c r="F419" s="6" t="s">
        <v>2266</v>
      </c>
      <c r="G419" s="7">
        <v>32846034.34</v>
      </c>
      <c r="H419" s="7">
        <v>100</v>
      </c>
      <c r="I419" s="7">
        <v>6388.55</v>
      </c>
      <c r="J419" s="8">
        <v>0.56764891531735751</v>
      </c>
      <c r="K419" s="8">
        <v>2.5231956430829056E-4</v>
      </c>
    </row>
    <row r="420" spans="2:11">
      <c r="B420" s="13" t="s">
        <v>2058</v>
      </c>
      <c r="C420" s="14"/>
      <c r="D420" s="13"/>
      <c r="E420" s="13"/>
      <c r="F420" s="13"/>
      <c r="G420" s="15">
        <v>0</v>
      </c>
      <c r="I420" s="15">
        <v>0</v>
      </c>
      <c r="J420" s="16">
        <v>0</v>
      </c>
      <c r="K420" s="16">
        <v>0</v>
      </c>
    </row>
    <row r="421" spans="2:11">
      <c r="B421" s="13" t="s">
        <v>2059</v>
      </c>
      <c r="C421" s="14"/>
      <c r="D421" s="13"/>
      <c r="E421" s="13"/>
      <c r="F421" s="13"/>
      <c r="G421" s="15">
        <v>6538377.759999997</v>
      </c>
      <c r="I421" s="15">
        <v>-5421.1600000000026</v>
      </c>
      <c r="J421" s="16">
        <v>-0.48169233922593513</v>
      </c>
      <c r="K421" s="16">
        <v>-2.141119235578545E-4</v>
      </c>
    </row>
    <row r="422" spans="2:11">
      <c r="B422" s="6" t="s">
        <v>2060</v>
      </c>
      <c r="C422" s="17">
        <v>701003600</v>
      </c>
      <c r="D422" s="6" t="s">
        <v>1691</v>
      </c>
      <c r="E422" s="104">
        <v>42794</v>
      </c>
      <c r="F422" s="6" t="s">
        <v>42</v>
      </c>
      <c r="G422" s="7">
        <v>2100913.3199999998</v>
      </c>
      <c r="H422" s="7">
        <v>5.27</v>
      </c>
      <c r="I422" s="7">
        <v>386.41</v>
      </c>
      <c r="J422" s="8">
        <v>3.4334116093288798E-2</v>
      </c>
      <c r="K422" s="8">
        <v>1.5261491706939222E-5</v>
      </c>
    </row>
    <row r="423" spans="2:11">
      <c r="B423" s="6" t="s">
        <v>2061</v>
      </c>
      <c r="C423" s="17">
        <v>701000192</v>
      </c>
      <c r="D423" s="6" t="s">
        <v>1691</v>
      </c>
      <c r="E423" s="104">
        <v>42766</v>
      </c>
      <c r="F423" s="6" t="s">
        <v>42</v>
      </c>
      <c r="G423" s="7">
        <v>45095.07</v>
      </c>
      <c r="H423" s="7">
        <v>28.33</v>
      </c>
      <c r="I423" s="7">
        <v>44.59</v>
      </c>
      <c r="J423" s="8">
        <v>3.9620047012234351E-3</v>
      </c>
      <c r="K423" s="8">
        <v>1.7611084475360882E-6</v>
      </c>
    </row>
    <row r="424" spans="2:11">
      <c r="B424" s="6" t="s">
        <v>2062</v>
      </c>
      <c r="C424" s="17">
        <v>701002693</v>
      </c>
      <c r="D424" s="6" t="s">
        <v>1691</v>
      </c>
      <c r="E424" s="53">
        <v>42766</v>
      </c>
      <c r="F424" s="6" t="s">
        <v>42</v>
      </c>
      <c r="G424" s="7">
        <v>1080056.25</v>
      </c>
      <c r="H424" s="7">
        <v>0.54</v>
      </c>
      <c r="I424" s="7">
        <v>20.350000000000001</v>
      </c>
      <c r="J424" s="8">
        <v>1.8081811094392665E-3</v>
      </c>
      <c r="K424" s="8">
        <v>8.0373529731687371E-7</v>
      </c>
    </row>
    <row r="425" spans="2:11">
      <c r="B425" s="6" t="s">
        <v>2063</v>
      </c>
      <c r="C425" s="17">
        <v>701002701</v>
      </c>
      <c r="D425" s="6" t="s">
        <v>1691</v>
      </c>
      <c r="E425" s="53">
        <v>42766</v>
      </c>
      <c r="F425" s="6" t="s">
        <v>42</v>
      </c>
      <c r="G425" s="7">
        <v>2113572.59</v>
      </c>
      <c r="H425" s="7">
        <v>1.61</v>
      </c>
      <c r="I425" s="7">
        <v>118.76</v>
      </c>
      <c r="J425" s="8">
        <v>1.0552313934005273E-2</v>
      </c>
      <c r="K425" s="8">
        <v>4.6904965066020592E-6</v>
      </c>
    </row>
    <row r="426" spans="2:11">
      <c r="B426" s="6" t="s">
        <v>2064</v>
      </c>
      <c r="C426" s="17">
        <v>701002719</v>
      </c>
      <c r="D426" s="6" t="s">
        <v>1691</v>
      </c>
      <c r="E426" s="53">
        <v>42710</v>
      </c>
      <c r="F426" s="6" t="s">
        <v>42</v>
      </c>
      <c r="G426" s="7">
        <v>17320.39</v>
      </c>
      <c r="H426" s="7">
        <v>26.1</v>
      </c>
      <c r="I426" s="7">
        <v>15.78</v>
      </c>
      <c r="J426" s="8">
        <v>1.4021178332654361E-3</v>
      </c>
      <c r="K426" s="8">
        <v>6.232404418506273E-7</v>
      </c>
    </row>
    <row r="427" spans="2:11">
      <c r="B427" s="6" t="s">
        <v>2065</v>
      </c>
      <c r="C427" s="17">
        <v>701002727</v>
      </c>
      <c r="D427" s="6" t="s">
        <v>1691</v>
      </c>
      <c r="E427" s="53">
        <v>42752</v>
      </c>
      <c r="F427" s="6" t="s">
        <v>42</v>
      </c>
      <c r="G427" s="7">
        <v>242189.65</v>
      </c>
      <c r="H427" s="7">
        <v>2.65</v>
      </c>
      <c r="I427" s="7">
        <v>22.4</v>
      </c>
      <c r="J427" s="8">
        <v>1.9903320320117722E-3</v>
      </c>
      <c r="K427" s="8">
        <v>8.8470126092864711E-7</v>
      </c>
    </row>
    <row r="428" spans="2:11">
      <c r="B428" s="6" t="s">
        <v>2639</v>
      </c>
      <c r="C428" s="17">
        <v>701006421</v>
      </c>
      <c r="D428" s="6" t="s">
        <v>1691</v>
      </c>
      <c r="E428" s="50">
        <v>42915</v>
      </c>
      <c r="F428" s="6" t="s">
        <v>42</v>
      </c>
      <c r="G428" s="7">
        <v>3109102.95</v>
      </c>
      <c r="H428" s="7">
        <v>1.27</v>
      </c>
      <c r="I428" s="7">
        <v>137.80000000000001</v>
      </c>
      <c r="J428" s="8">
        <v>1.224409616121528E-2</v>
      </c>
      <c r="K428" s="8">
        <v>5.4424925783914096E-6</v>
      </c>
    </row>
    <row r="429" spans="2:11">
      <c r="B429" s="6" t="s">
        <v>2640</v>
      </c>
      <c r="C429" s="17">
        <v>701006439</v>
      </c>
      <c r="D429" s="6" t="s">
        <v>1691</v>
      </c>
      <c r="E429" s="50">
        <v>42915</v>
      </c>
      <c r="F429" s="6" t="s">
        <v>42</v>
      </c>
      <c r="G429" s="7">
        <v>4874254.1900000004</v>
      </c>
      <c r="H429" s="7">
        <v>1.57</v>
      </c>
      <c r="I429" s="7">
        <v>267.08</v>
      </c>
      <c r="J429" s="8">
        <v>2.3731155317397508E-2</v>
      </c>
      <c r="K429" s="8">
        <v>1.0548482712893887E-5</v>
      </c>
    </row>
    <row r="430" spans="2:11">
      <c r="B430" s="6" t="s">
        <v>2066</v>
      </c>
      <c r="C430" s="17">
        <v>401970280</v>
      </c>
      <c r="D430" s="6" t="s">
        <v>1691</v>
      </c>
      <c r="E430" s="50">
        <v>42766</v>
      </c>
      <c r="F430" s="6" t="s">
        <v>104</v>
      </c>
      <c r="G430" s="7">
        <v>-50000000</v>
      </c>
      <c r="H430" s="7">
        <v>-7.0000000000000007E-2</v>
      </c>
      <c r="I430" s="7">
        <v>34.56</v>
      </c>
      <c r="J430" s="8">
        <v>3.070797992246735E-3</v>
      </c>
      <c r="K430" s="8">
        <v>1.3649676597184842E-6</v>
      </c>
    </row>
    <row r="431" spans="2:11">
      <c r="B431" s="6" t="s">
        <v>2641</v>
      </c>
      <c r="C431" s="17">
        <v>701005605</v>
      </c>
      <c r="D431" s="6" t="s">
        <v>1691</v>
      </c>
      <c r="E431" s="53">
        <v>42884</v>
      </c>
      <c r="F431" s="6" t="s">
        <v>104</v>
      </c>
      <c r="G431" s="7">
        <v>23152218.48</v>
      </c>
      <c r="H431" s="7">
        <v>100.27</v>
      </c>
      <c r="I431" s="7">
        <v>23214.73</v>
      </c>
      <c r="J431" s="8">
        <v>2.0627241398886005</v>
      </c>
      <c r="K431" s="8">
        <v>9.1687950460348628E-4</v>
      </c>
    </row>
    <row r="432" spans="2:11">
      <c r="B432" s="6" t="s">
        <v>2642</v>
      </c>
      <c r="C432" s="17">
        <v>701005613</v>
      </c>
      <c r="D432" s="6" t="s">
        <v>1691</v>
      </c>
      <c r="E432" s="53">
        <v>42884</v>
      </c>
      <c r="F432" s="6" t="s">
        <v>104</v>
      </c>
      <c r="G432" s="7">
        <v>-23150530.550000001</v>
      </c>
      <c r="H432" s="7">
        <v>100.02</v>
      </c>
      <c r="I432" s="7">
        <v>-23155.16</v>
      </c>
      <c r="J432" s="8">
        <v>-2.0574311006409691</v>
      </c>
      <c r="K432" s="8">
        <v>-9.1452675218770408E-4</v>
      </c>
    </row>
    <row r="433" spans="2:11">
      <c r="B433" s="6" t="s">
        <v>2643</v>
      </c>
      <c r="C433" s="17">
        <v>701005639</v>
      </c>
      <c r="D433" s="6" t="s">
        <v>1691</v>
      </c>
      <c r="E433" s="53">
        <v>42855</v>
      </c>
      <c r="F433" s="6" t="s">
        <v>104</v>
      </c>
      <c r="G433" s="7">
        <v>23150530.550000001</v>
      </c>
      <c r="H433" s="7">
        <v>100.02</v>
      </c>
      <c r="I433" s="7">
        <v>23155.16</v>
      </c>
      <c r="J433" s="8">
        <v>2.0574311006409691</v>
      </c>
      <c r="K433" s="8">
        <v>9.1452675218770408E-4</v>
      </c>
    </row>
    <row r="434" spans="2:11">
      <c r="B434" s="6" t="s">
        <v>2643</v>
      </c>
      <c r="C434" s="17">
        <v>701005621</v>
      </c>
      <c r="D434" s="6" t="s">
        <v>1691</v>
      </c>
      <c r="E434" s="53">
        <v>42855</v>
      </c>
      <c r="F434" s="6" t="s">
        <v>104</v>
      </c>
      <c r="G434" s="7">
        <v>-23151888.82</v>
      </c>
      <c r="H434" s="7">
        <v>100.47</v>
      </c>
      <c r="I434" s="7">
        <v>-23260.7</v>
      </c>
      <c r="J434" s="8">
        <v>-2.0668087632596532</v>
      </c>
      <c r="K434" s="8">
        <v>-9.1869511696799028E-4</v>
      </c>
    </row>
    <row r="435" spans="2:11">
      <c r="B435" s="6" t="s">
        <v>2643</v>
      </c>
      <c r="C435" s="17">
        <v>701005084</v>
      </c>
      <c r="D435" s="6" t="s">
        <v>1691</v>
      </c>
      <c r="E435" s="53">
        <v>42884</v>
      </c>
      <c r="F435" s="6" t="s">
        <v>104</v>
      </c>
      <c r="G435" s="7">
        <v>23152006.710000001</v>
      </c>
      <c r="H435" s="7">
        <v>100.21</v>
      </c>
      <c r="I435" s="7">
        <v>23200.63</v>
      </c>
      <c r="J435" s="8">
        <v>2.0614712969577362</v>
      </c>
      <c r="K435" s="8">
        <v>9.1632261675620537E-4</v>
      </c>
    </row>
    <row r="436" spans="2:11">
      <c r="B436" s="6" t="s">
        <v>2643</v>
      </c>
      <c r="C436" s="17">
        <v>701005076</v>
      </c>
      <c r="D436" s="6" t="s">
        <v>1691</v>
      </c>
      <c r="E436" s="53">
        <v>42884</v>
      </c>
      <c r="F436" s="6" t="s">
        <v>104</v>
      </c>
      <c r="G436" s="7">
        <v>-23152108.879999999</v>
      </c>
      <c r="H436" s="7">
        <v>100.11</v>
      </c>
      <c r="I436" s="7">
        <v>-23177.58</v>
      </c>
      <c r="J436" s="8">
        <v>-2.0594232097551526</v>
      </c>
      <c r="K436" s="8">
        <v>-9.1541224336047294E-4</v>
      </c>
    </row>
    <row r="437" spans="2:11">
      <c r="B437" s="6" t="s">
        <v>2067</v>
      </c>
      <c r="C437" s="17">
        <v>701000473</v>
      </c>
      <c r="D437" s="6" t="s">
        <v>1691</v>
      </c>
      <c r="E437" s="53">
        <v>42766</v>
      </c>
      <c r="F437" s="6" t="s">
        <v>104</v>
      </c>
      <c r="G437" s="7">
        <v>-34725303.189999998</v>
      </c>
      <c r="H437" s="7">
        <v>100</v>
      </c>
      <c r="I437" s="7">
        <v>-34725.300000000003</v>
      </c>
      <c r="J437" s="8">
        <v>-3.0854855763936788</v>
      </c>
      <c r="K437" s="8">
        <v>-1.3714962810770337E-3</v>
      </c>
    </row>
    <row r="438" spans="2:11">
      <c r="B438" s="6" t="s">
        <v>2067</v>
      </c>
      <c r="C438" s="17">
        <v>701000465</v>
      </c>
      <c r="D438" s="6" t="s">
        <v>1691</v>
      </c>
      <c r="E438" s="53">
        <v>42766</v>
      </c>
      <c r="F438" s="6" t="s">
        <v>104</v>
      </c>
      <c r="G438" s="7">
        <v>34728156.619999997</v>
      </c>
      <c r="H438" s="7">
        <v>98.5</v>
      </c>
      <c r="I438" s="7">
        <v>34207.230000000003</v>
      </c>
      <c r="J438" s="8">
        <v>3.0394529283658067</v>
      </c>
      <c r="K438" s="8">
        <v>1.3510347997266181E-3</v>
      </c>
    </row>
    <row r="439" spans="2:11">
      <c r="B439" s="6" t="s">
        <v>2068</v>
      </c>
      <c r="C439" s="17">
        <v>701006447</v>
      </c>
      <c r="D439" s="6" t="s">
        <v>1691</v>
      </c>
      <c r="E439" s="53">
        <v>42915</v>
      </c>
      <c r="F439" s="6" t="s">
        <v>104</v>
      </c>
      <c r="G439" s="7">
        <v>-45375262.049999997</v>
      </c>
      <c r="H439" s="7">
        <v>98.82</v>
      </c>
      <c r="I439" s="7">
        <v>-44839.83</v>
      </c>
      <c r="J439" s="8">
        <v>-3.984203123167966</v>
      </c>
      <c r="K439" s="8">
        <v>-1.7709756312868829E-3</v>
      </c>
    </row>
    <row r="440" spans="2:11">
      <c r="B440" s="6" t="s">
        <v>2069</v>
      </c>
      <c r="C440" s="17">
        <v>701006454</v>
      </c>
      <c r="D440" s="6" t="s">
        <v>1691</v>
      </c>
      <c r="E440" s="53">
        <v>42915</v>
      </c>
      <c r="F440" s="6" t="s">
        <v>104</v>
      </c>
      <c r="G440" s="7">
        <v>45374396.159999996</v>
      </c>
      <c r="H440" s="7">
        <v>100</v>
      </c>
      <c r="I440" s="7">
        <v>45374.400000000001</v>
      </c>
      <c r="J440" s="8">
        <v>4.0317018639872755</v>
      </c>
      <c r="K440" s="8">
        <v>1.7920887899053931E-3</v>
      </c>
    </row>
    <row r="441" spans="2:11">
      <c r="B441" s="6" t="s">
        <v>2070</v>
      </c>
      <c r="C441" s="17">
        <v>701006462</v>
      </c>
      <c r="D441" s="6" t="s">
        <v>1691</v>
      </c>
      <c r="E441" s="53">
        <v>42915</v>
      </c>
      <c r="F441" s="6" t="s">
        <v>104</v>
      </c>
      <c r="G441" s="7">
        <v>-37041297.310000002</v>
      </c>
      <c r="H441" s="7">
        <v>100.01</v>
      </c>
      <c r="I441" s="7">
        <v>-37045</v>
      </c>
      <c r="J441" s="8">
        <v>-3.2916004520480406</v>
      </c>
      <c r="K441" s="8">
        <v>-1.463114205852756E-3</v>
      </c>
    </row>
    <row r="442" spans="2:11">
      <c r="B442" s="6" t="s">
        <v>2071</v>
      </c>
      <c r="C442" s="17">
        <v>701006470</v>
      </c>
      <c r="D442" s="6" t="s">
        <v>1691</v>
      </c>
      <c r="E442" s="53">
        <v>42915</v>
      </c>
      <c r="F442" s="6" t="s">
        <v>104</v>
      </c>
      <c r="G442" s="7">
        <v>37041671.659999996</v>
      </c>
      <c r="H442" s="7">
        <v>99.97</v>
      </c>
      <c r="I442" s="7">
        <v>37030.559999999998</v>
      </c>
      <c r="J442" s="8">
        <v>3.2903173987202616</v>
      </c>
      <c r="K442" s="8">
        <v>1.4625438895041929E-3</v>
      </c>
    </row>
    <row r="443" spans="2:11">
      <c r="B443" s="6" t="s">
        <v>2072</v>
      </c>
      <c r="C443" s="17">
        <v>701006488</v>
      </c>
      <c r="D443" s="6" t="s">
        <v>1691</v>
      </c>
      <c r="E443" s="53">
        <v>42915</v>
      </c>
      <c r="F443" s="6" t="s">
        <v>104</v>
      </c>
      <c r="G443" s="7">
        <v>-37041844.75</v>
      </c>
      <c r="H443" s="7">
        <v>99.42</v>
      </c>
      <c r="I443" s="7">
        <v>-36827</v>
      </c>
      <c r="J443" s="8">
        <v>-3.2722302563793546</v>
      </c>
      <c r="K443" s="8">
        <v>-1.454504166795504E-3</v>
      </c>
    </row>
    <row r="444" spans="2:11">
      <c r="B444" s="6" t="s">
        <v>2072</v>
      </c>
      <c r="C444" s="17">
        <v>701006496</v>
      </c>
      <c r="D444" s="6" t="s">
        <v>1691</v>
      </c>
      <c r="E444" s="53">
        <v>42915</v>
      </c>
      <c r="F444" s="6" t="s">
        <v>104</v>
      </c>
      <c r="G444" s="7">
        <v>37041297.310000002</v>
      </c>
      <c r="H444" s="7">
        <v>100.01</v>
      </c>
      <c r="I444" s="7">
        <v>37045</v>
      </c>
      <c r="J444" s="8">
        <v>3.2916004520480406</v>
      </c>
      <c r="K444" s="8">
        <v>1.463114205852756E-3</v>
      </c>
    </row>
    <row r="445" spans="2:11">
      <c r="B445" s="6" t="s">
        <v>2073</v>
      </c>
      <c r="C445" s="17">
        <v>701006512</v>
      </c>
      <c r="D445" s="6" t="s">
        <v>1691</v>
      </c>
      <c r="E445" s="53">
        <v>42915</v>
      </c>
      <c r="F445" s="6" t="s">
        <v>104</v>
      </c>
      <c r="G445" s="7">
        <v>37041297.310000002</v>
      </c>
      <c r="H445" s="7">
        <v>100.01</v>
      </c>
      <c r="I445" s="7">
        <v>37045</v>
      </c>
      <c r="J445" s="8">
        <v>3.2916004520480406</v>
      </c>
      <c r="K445" s="8">
        <v>1.463114205852756E-3</v>
      </c>
    </row>
    <row r="446" spans="2:11">
      <c r="B446" s="6" t="s">
        <v>2073</v>
      </c>
      <c r="C446" s="17">
        <v>701006504</v>
      </c>
      <c r="D446" s="6" t="s">
        <v>1691</v>
      </c>
      <c r="E446" s="53">
        <v>42915</v>
      </c>
      <c r="F446" s="6" t="s">
        <v>104</v>
      </c>
      <c r="G446" s="7">
        <v>-37041906.899999999</v>
      </c>
      <c r="H446" s="7">
        <v>100.53</v>
      </c>
      <c r="I446" s="7">
        <v>-37238.230000000003</v>
      </c>
      <c r="J446" s="8">
        <v>-3.3087697314473998</v>
      </c>
      <c r="K446" s="8">
        <v>-1.4707459390960259E-3</v>
      </c>
    </row>
    <row r="447" spans="2:11">
      <c r="B447" s="6" t="s">
        <v>2074</v>
      </c>
      <c r="C447" s="17">
        <v>701006520</v>
      </c>
      <c r="D447" s="6" t="s">
        <v>1691</v>
      </c>
      <c r="E447" s="53">
        <v>42915</v>
      </c>
      <c r="F447" s="6" t="s">
        <v>104</v>
      </c>
      <c r="G447" s="7">
        <v>-37043564.520000003</v>
      </c>
      <c r="H447" s="7">
        <v>100.56</v>
      </c>
      <c r="I447" s="7">
        <v>-37251.01</v>
      </c>
      <c r="J447" s="8">
        <v>-3.3099052869549492</v>
      </c>
      <c r="K447" s="8">
        <v>-1.4712506927618591E-3</v>
      </c>
    </row>
    <row r="448" spans="2:11">
      <c r="B448" s="6" t="s">
        <v>2074</v>
      </c>
      <c r="C448" s="17">
        <v>701006538</v>
      </c>
      <c r="D448" s="6" t="s">
        <v>1691</v>
      </c>
      <c r="E448" s="53">
        <v>42915</v>
      </c>
      <c r="F448" s="6" t="s">
        <v>104</v>
      </c>
      <c r="G448" s="7">
        <v>37041297.310000002</v>
      </c>
      <c r="H448" s="7">
        <v>100.01</v>
      </c>
      <c r="I448" s="7">
        <v>37045</v>
      </c>
      <c r="J448" s="8">
        <v>3.2916004520480406</v>
      </c>
      <c r="K448" s="8">
        <v>1.463114205852756E-3</v>
      </c>
    </row>
    <row r="449" spans="2:11">
      <c r="B449" s="6" t="s">
        <v>2644</v>
      </c>
      <c r="C449" s="17">
        <v>701006546</v>
      </c>
      <c r="D449" s="6" t="s">
        <v>1691</v>
      </c>
      <c r="E449" s="53">
        <v>42825</v>
      </c>
      <c r="F449" s="6" t="s">
        <v>104</v>
      </c>
      <c r="G449" s="7">
        <v>46302728.380000003</v>
      </c>
      <c r="H449" s="7">
        <v>100.09</v>
      </c>
      <c r="I449" s="7">
        <v>46344.4</v>
      </c>
      <c r="J449" s="8">
        <v>4.1178903493020709</v>
      </c>
      <c r="K449" s="8">
        <v>1.8303995141509641E-3</v>
      </c>
    </row>
    <row r="450" spans="2:11">
      <c r="B450" s="6" t="s">
        <v>2644</v>
      </c>
      <c r="C450" s="17">
        <v>701006553</v>
      </c>
      <c r="D450" s="6" t="s">
        <v>1691</v>
      </c>
      <c r="E450" s="53">
        <v>42825</v>
      </c>
      <c r="F450" s="6" t="s">
        <v>104</v>
      </c>
      <c r="G450" s="7">
        <v>-46302385.090000004</v>
      </c>
      <c r="H450" s="7">
        <v>100.01</v>
      </c>
      <c r="I450" s="7">
        <v>-46307.02</v>
      </c>
      <c r="J450" s="8">
        <v>-4.1145689827236511</v>
      </c>
      <c r="K450" s="8">
        <v>-1.8289231689217892E-3</v>
      </c>
    </row>
    <row r="451" spans="2:11">
      <c r="B451" s="6" t="s">
        <v>2645</v>
      </c>
      <c r="C451" s="17">
        <v>701005092</v>
      </c>
      <c r="D451" s="6" t="s">
        <v>1691</v>
      </c>
      <c r="E451" s="53">
        <v>42825</v>
      </c>
      <c r="F451" s="6" t="s">
        <v>104</v>
      </c>
      <c r="G451" s="7">
        <v>13890655.630000001</v>
      </c>
      <c r="H451" s="7">
        <v>103.21</v>
      </c>
      <c r="I451" s="7">
        <v>14336.55</v>
      </c>
      <c r="J451" s="8">
        <v>1.273861370247249</v>
      </c>
      <c r="K451" s="8">
        <v>5.662305295699373E-4</v>
      </c>
    </row>
    <row r="452" spans="2:11">
      <c r="B452" s="6" t="s">
        <v>2645</v>
      </c>
      <c r="C452" s="17">
        <v>701005100</v>
      </c>
      <c r="D452" s="6" t="s">
        <v>1691</v>
      </c>
      <c r="E452" s="53">
        <v>42825</v>
      </c>
      <c r="F452" s="6" t="s">
        <v>104</v>
      </c>
      <c r="G452" s="7">
        <v>-13890486.49</v>
      </c>
      <c r="H452" s="7">
        <v>100.01</v>
      </c>
      <c r="I452" s="7">
        <v>-13891.88</v>
      </c>
      <c r="J452" s="8">
        <v>-1.234350613788558</v>
      </c>
      <c r="K452" s="8">
        <v>-5.4866802467274343E-4</v>
      </c>
    </row>
    <row r="453" spans="2:11">
      <c r="B453" s="6" t="s">
        <v>2646</v>
      </c>
      <c r="C453" s="17">
        <v>701006579</v>
      </c>
      <c r="D453" s="6" t="s">
        <v>1691</v>
      </c>
      <c r="E453" s="53">
        <v>42915</v>
      </c>
      <c r="F453" s="6" t="s">
        <v>42</v>
      </c>
      <c r="G453" s="7">
        <v>-12964969.49</v>
      </c>
      <c r="H453" s="7">
        <v>102.26</v>
      </c>
      <c r="I453" s="7">
        <v>-46270.34</v>
      </c>
      <c r="J453" s="8">
        <v>-4.1113098140212321</v>
      </c>
      <c r="K453" s="8">
        <v>-1.8274744706070186E-3</v>
      </c>
    </row>
    <row r="454" spans="2:11">
      <c r="B454" s="6" t="s">
        <v>2646</v>
      </c>
      <c r="C454" s="17">
        <v>701006561</v>
      </c>
      <c r="D454" s="6" t="s">
        <v>1691</v>
      </c>
      <c r="E454" s="53">
        <v>42915</v>
      </c>
      <c r="F454" s="6" t="s">
        <v>42</v>
      </c>
      <c r="G454" s="7">
        <v>12964828.49</v>
      </c>
      <c r="H454" s="7">
        <v>102.57</v>
      </c>
      <c r="I454" s="7">
        <v>46410.11</v>
      </c>
      <c r="J454" s="8">
        <v>4.1237289527763341</v>
      </c>
      <c r="K454" s="8">
        <v>1.8329947695016613E-3</v>
      </c>
    </row>
    <row r="455" spans="2:11">
      <c r="B455" s="6" t="s">
        <v>2075</v>
      </c>
      <c r="C455" s="17">
        <v>701000606</v>
      </c>
      <c r="D455" s="6" t="s">
        <v>1691</v>
      </c>
      <c r="E455" s="53">
        <v>42915</v>
      </c>
      <c r="F455" s="6" t="s">
        <v>104</v>
      </c>
      <c r="G455" s="7">
        <v>34575455</v>
      </c>
      <c r="H455" s="7">
        <v>1</v>
      </c>
      <c r="I455" s="7">
        <v>345.75</v>
      </c>
      <c r="J455" s="8">
        <v>3.0721308038753139E-2</v>
      </c>
      <c r="K455" s="8">
        <v>1.3655600935985703E-5</v>
      </c>
    </row>
    <row r="456" spans="2:11">
      <c r="B456" s="6" t="s">
        <v>2647</v>
      </c>
      <c r="C456" s="17">
        <v>701006611</v>
      </c>
      <c r="D456" s="6" t="s">
        <v>1691</v>
      </c>
      <c r="E456" s="53">
        <v>42915</v>
      </c>
      <c r="F456" s="6" t="s">
        <v>42</v>
      </c>
      <c r="G456" s="7">
        <v>681211.94</v>
      </c>
      <c r="H456" s="7">
        <v>-12.84</v>
      </c>
      <c r="I456" s="7">
        <v>-305.26</v>
      </c>
      <c r="J456" s="8">
        <v>-2.7123605182674718E-2</v>
      </c>
      <c r="K456" s="8">
        <v>-1.2056424415673161E-5</v>
      </c>
    </row>
    <row r="457" spans="2:11">
      <c r="B457" s="6" t="s">
        <v>2648</v>
      </c>
      <c r="C457" s="17">
        <v>701006629</v>
      </c>
      <c r="D457" s="6" t="s">
        <v>1691</v>
      </c>
      <c r="E457" s="50">
        <v>42915</v>
      </c>
      <c r="F457" s="6" t="s">
        <v>42</v>
      </c>
      <c r="G457" s="7">
        <v>160956.70000000001</v>
      </c>
      <c r="H457" s="7">
        <v>35.67</v>
      </c>
      <c r="I457" s="7">
        <v>200.37</v>
      </c>
      <c r="J457" s="8">
        <v>1.7803697734562449E-2</v>
      </c>
      <c r="K457" s="8">
        <v>7.9137317701907603E-6</v>
      </c>
    </row>
    <row r="458" spans="2:11">
      <c r="B458" s="6" t="s">
        <v>2076</v>
      </c>
      <c r="C458" s="17">
        <v>701003741</v>
      </c>
      <c r="D458" s="6" t="s">
        <v>1691</v>
      </c>
      <c r="E458" s="53">
        <v>42795</v>
      </c>
      <c r="F458" s="6" t="s">
        <v>42</v>
      </c>
      <c r="G458" s="7">
        <v>20959.89</v>
      </c>
      <c r="H458" s="7">
        <v>-0.4</v>
      </c>
      <c r="I458" s="7">
        <v>-0.28999999999999998</v>
      </c>
      <c r="J458" s="8">
        <v>-2.5767691485866694E-5</v>
      </c>
      <c r="K458" s="8">
        <v>-1.145372168166552E-8</v>
      </c>
    </row>
    <row r="459" spans="2:11">
      <c r="B459" s="6" t="s">
        <v>2077</v>
      </c>
      <c r="C459" s="17">
        <v>701000879</v>
      </c>
      <c r="D459" s="6" t="s">
        <v>1691</v>
      </c>
      <c r="E459" s="53">
        <v>42766</v>
      </c>
      <c r="F459" s="6" t="s">
        <v>42</v>
      </c>
      <c r="G459" s="7">
        <v>1133847.18</v>
      </c>
      <c r="H459" s="7">
        <v>-0.15</v>
      </c>
      <c r="I459" s="7">
        <v>-5.94</v>
      </c>
      <c r="J459" s="8">
        <v>-5.2779340491740758E-4</v>
      </c>
      <c r="K459" s="8">
        <v>-2.3460381651411448E-7</v>
      </c>
    </row>
    <row r="460" spans="2:11">
      <c r="B460" s="6" t="s">
        <v>2078</v>
      </c>
      <c r="C460" s="17">
        <v>701000887</v>
      </c>
      <c r="D460" s="6" t="s">
        <v>1691</v>
      </c>
      <c r="E460" s="53">
        <v>42766</v>
      </c>
      <c r="F460" s="6" t="s">
        <v>42</v>
      </c>
      <c r="G460" s="7">
        <v>1417865.12</v>
      </c>
      <c r="H460" s="7">
        <v>-2.0299999999999998</v>
      </c>
      <c r="I460" s="7">
        <v>-100.45</v>
      </c>
      <c r="J460" s="8">
        <v>-8.925395206052792E-3</v>
      </c>
      <c r="K460" s="8">
        <v>-3.9673322169769018E-6</v>
      </c>
    </row>
    <row r="461" spans="2:11">
      <c r="B461" s="6" t="s">
        <v>2079</v>
      </c>
      <c r="C461" s="17">
        <v>701004905</v>
      </c>
      <c r="D461" s="6" t="s">
        <v>1691</v>
      </c>
      <c r="E461" s="53">
        <v>42825</v>
      </c>
      <c r="F461" s="6" t="s">
        <v>42</v>
      </c>
      <c r="G461" s="7">
        <v>970070.87</v>
      </c>
      <c r="H461" s="7">
        <v>4.5</v>
      </c>
      <c r="I461" s="7">
        <v>152.35</v>
      </c>
      <c r="J461" s="8">
        <v>1.3536923440937211E-2</v>
      </c>
      <c r="K461" s="8">
        <v>6.0171534420749726E-6</v>
      </c>
    </row>
    <row r="462" spans="2:11">
      <c r="B462" s="6" t="s">
        <v>2649</v>
      </c>
      <c r="C462" s="17">
        <v>701006637</v>
      </c>
      <c r="D462" s="6" t="s">
        <v>1691</v>
      </c>
      <c r="E462" s="53">
        <v>42915</v>
      </c>
      <c r="F462" s="6" t="s">
        <v>42</v>
      </c>
      <c r="G462" s="7">
        <v>1929439.83</v>
      </c>
      <c r="H462" s="7">
        <v>1.8</v>
      </c>
      <c r="I462" s="7">
        <v>121.21</v>
      </c>
      <c r="J462" s="8">
        <v>1.0770006500006559E-2</v>
      </c>
      <c r="K462" s="8">
        <v>4.7872607070161298E-6</v>
      </c>
    </row>
    <row r="463" spans="2:11">
      <c r="B463" s="6" t="s">
        <v>2650</v>
      </c>
      <c r="C463" s="17">
        <v>422443739</v>
      </c>
      <c r="D463" s="6" t="s">
        <v>1691</v>
      </c>
      <c r="E463" s="53">
        <v>42915</v>
      </c>
      <c r="F463" s="6" t="s">
        <v>104</v>
      </c>
      <c r="G463" s="7">
        <v>-39000</v>
      </c>
      <c r="H463" s="7">
        <v>-11.54</v>
      </c>
      <c r="I463" s="7">
        <v>4.5</v>
      </c>
      <c r="J463" s="8">
        <v>3.9984348857379355E-4</v>
      </c>
      <c r="K463" s="8">
        <v>1.7773016402584428E-7</v>
      </c>
    </row>
    <row r="464" spans="2:11">
      <c r="B464" s="6" t="s">
        <v>2080</v>
      </c>
      <c r="C464" s="17">
        <v>701001190</v>
      </c>
      <c r="D464" s="6" t="s">
        <v>1691</v>
      </c>
      <c r="E464" s="50">
        <v>42766</v>
      </c>
      <c r="F464" s="6" t="s">
        <v>46</v>
      </c>
      <c r="G464" s="7">
        <v>1695301.44</v>
      </c>
      <c r="H464" s="7">
        <v>-20.86</v>
      </c>
      <c r="I464" s="7">
        <v>-1408.37</v>
      </c>
      <c r="J464" s="8">
        <v>-0.12513946088948302</v>
      </c>
      <c r="K464" s="8">
        <v>-5.5624406913128512E-5</v>
      </c>
    </row>
    <row r="465" spans="2:11">
      <c r="B465" s="6" t="s">
        <v>2081</v>
      </c>
      <c r="C465" s="17">
        <v>777100744</v>
      </c>
      <c r="D465" s="6" t="s">
        <v>1691</v>
      </c>
      <c r="E465" s="53">
        <v>42915</v>
      </c>
      <c r="F465" s="6" t="s">
        <v>104</v>
      </c>
      <c r="G465" s="7">
        <v>410228.81</v>
      </c>
      <c r="H465" s="7">
        <v>-1436.39</v>
      </c>
      <c r="I465" s="7">
        <v>-5892.48</v>
      </c>
      <c r="J465" s="8">
        <v>-0.52357105767806822</v>
      </c>
      <c r="K465" s="8">
        <v>-2.3272698598200152E-4</v>
      </c>
    </row>
    <row r="466" spans="2:11" s="54" customFormat="1">
      <c r="B466" s="3" t="s">
        <v>2082</v>
      </c>
      <c r="C466" s="12"/>
      <c r="D466" s="3"/>
      <c r="E466" s="3"/>
      <c r="F466" s="3"/>
      <c r="G466" s="9">
        <v>38638637.570000008</v>
      </c>
      <c r="I466" s="9">
        <v>-747.0036682364439</v>
      </c>
      <c r="J466" s="10">
        <v>-6.637434504112899E-2</v>
      </c>
      <c r="K466" s="10">
        <v>-2.950335210746012E-5</v>
      </c>
    </row>
    <row r="467" spans="2:11">
      <c r="B467" s="13" t="s">
        <v>2039</v>
      </c>
      <c r="C467" s="14"/>
      <c r="D467" s="13"/>
      <c r="E467" s="13"/>
      <c r="F467" s="13"/>
      <c r="G467" s="15">
        <v>10949.089999999998</v>
      </c>
      <c r="I467" s="15">
        <v>-312.97297707753398</v>
      </c>
      <c r="J467" s="16">
        <v>-2.7808934885334917E-2</v>
      </c>
      <c r="K467" s="16">
        <v>-1.2361053011477094E-5</v>
      </c>
    </row>
    <row r="468" spans="2:11">
      <c r="B468" s="6" t="s">
        <v>3180</v>
      </c>
      <c r="C468" s="17">
        <v>800211471</v>
      </c>
      <c r="D468" s="6" t="s">
        <v>119</v>
      </c>
      <c r="E468" s="53">
        <v>42915</v>
      </c>
      <c r="F468" s="6" t="s">
        <v>42</v>
      </c>
      <c r="G468" s="7">
        <v>1028.94</v>
      </c>
      <c r="H468" s="7">
        <v>-1283.93</v>
      </c>
      <c r="I468" s="7">
        <v>-46.105934003580003</v>
      </c>
      <c r="J468" s="8">
        <v>-4.0967016657654492E-3</v>
      </c>
      <c r="K468" s="8">
        <v>-1.8209811584491168E-6</v>
      </c>
    </row>
    <row r="469" spans="2:11">
      <c r="B469" s="6" t="s">
        <v>3181</v>
      </c>
      <c r="C469" s="17">
        <v>800211469</v>
      </c>
      <c r="D469" s="6" t="s">
        <v>119</v>
      </c>
      <c r="E469" s="53">
        <v>42915</v>
      </c>
      <c r="F469" s="6" t="s">
        <v>42</v>
      </c>
      <c r="G469" s="7">
        <v>243.1</v>
      </c>
      <c r="H469" s="7">
        <v>3566.98</v>
      </c>
      <c r="I469" s="7">
        <v>30.2629360462</v>
      </c>
      <c r="J469" s="8">
        <v>2.6889862051551589E-3</v>
      </c>
      <c r="K469" s="8">
        <v>1.1952525749766137E-6</v>
      </c>
    </row>
    <row r="470" spans="2:11">
      <c r="B470" s="6" t="s">
        <v>3182</v>
      </c>
      <c r="C470" s="17">
        <v>80403091</v>
      </c>
      <c r="D470" s="6" t="s">
        <v>119</v>
      </c>
      <c r="E470" s="53">
        <v>42675</v>
      </c>
      <c r="F470" s="6" t="s">
        <v>42</v>
      </c>
      <c r="G470" s="7">
        <v>2138.3200000000002</v>
      </c>
      <c r="H470" s="7">
        <v>-203.3</v>
      </c>
      <c r="I470" s="7">
        <v>-15.1717439144</v>
      </c>
      <c r="J470" s="8">
        <v>-1.348071780995982E-3</v>
      </c>
      <c r="K470" s="8">
        <v>-5.9921700765875932E-7</v>
      </c>
    </row>
    <row r="471" spans="2:11">
      <c r="B471" s="6" t="s">
        <v>3183</v>
      </c>
      <c r="C471" s="17">
        <v>800212482</v>
      </c>
      <c r="D471" s="6" t="s">
        <v>119</v>
      </c>
      <c r="E471" s="53">
        <v>42915</v>
      </c>
      <c r="F471" s="6" t="s">
        <v>42</v>
      </c>
      <c r="G471" s="7">
        <v>2915.29</v>
      </c>
      <c r="H471" s="7">
        <v>179.93</v>
      </c>
      <c r="I471" s="7">
        <v>18.306729726530001</v>
      </c>
      <c r="J471" s="8">
        <v>1.6266281507185168E-3</v>
      </c>
      <c r="K471" s="8">
        <v>7.230351282384393E-7</v>
      </c>
    </row>
    <row r="472" spans="2:11">
      <c r="B472" s="6" t="s">
        <v>3184</v>
      </c>
      <c r="C472" s="17">
        <v>8081617</v>
      </c>
      <c r="D472" s="6" t="s">
        <v>119</v>
      </c>
      <c r="E472" s="53">
        <v>42613</v>
      </c>
      <c r="F472" s="6" t="s">
        <v>46</v>
      </c>
      <c r="G472" s="7">
        <v>138.6</v>
      </c>
      <c r="H472" s="7">
        <v>-14906.39</v>
      </c>
      <c r="I472" s="7">
        <v>-82.279471670549995</v>
      </c>
      <c r="J472" s="8">
        <v>-7.3108691090580727E-3</v>
      </c>
      <c r="K472" s="8">
        <v>-3.2496764435481466E-6</v>
      </c>
    </row>
    <row r="473" spans="2:11">
      <c r="B473" s="6" t="s">
        <v>3185</v>
      </c>
      <c r="C473" s="17">
        <v>8097058</v>
      </c>
      <c r="D473" s="6" t="s">
        <v>119</v>
      </c>
      <c r="E473" s="53">
        <v>42613</v>
      </c>
      <c r="F473" s="6" t="s">
        <v>46</v>
      </c>
      <c r="G473" s="7">
        <v>2560.62</v>
      </c>
      <c r="H473" s="7">
        <v>-2085.9099999999921</v>
      </c>
      <c r="I473" s="7">
        <v>-212.71420056676399</v>
      </c>
      <c r="J473" s="8">
        <v>-1.8900530671955674E-2</v>
      </c>
      <c r="K473" s="8">
        <v>-8.4012732794127334E-6</v>
      </c>
    </row>
    <row r="474" spans="2:11">
      <c r="B474" s="6" t="s">
        <v>3186</v>
      </c>
      <c r="C474" s="17">
        <v>88810816</v>
      </c>
      <c r="D474" s="6" t="s">
        <v>119</v>
      </c>
      <c r="E474" s="53">
        <v>42614</v>
      </c>
      <c r="F474" s="6" t="s">
        <v>42</v>
      </c>
      <c r="G474" s="7">
        <v>1523.81</v>
      </c>
      <c r="H474" s="7">
        <v>573.39</v>
      </c>
      <c r="I474" s="7">
        <v>30.493435814910001</v>
      </c>
      <c r="J474" s="8">
        <v>2.7094670566299279E-3</v>
      </c>
      <c r="K474" s="8">
        <v>1.204356299799002E-6</v>
      </c>
    </row>
    <row r="475" spans="2:11">
      <c r="B475" s="6" t="s">
        <v>3187</v>
      </c>
      <c r="C475" s="17">
        <v>8080817</v>
      </c>
      <c r="D475" s="6" t="s">
        <v>119</v>
      </c>
      <c r="E475" s="53">
        <v>42614</v>
      </c>
      <c r="F475" s="6" t="s">
        <v>42</v>
      </c>
      <c r="G475" s="7">
        <v>400.41</v>
      </c>
      <c r="H475" s="7">
        <v>-2559.3200000000002</v>
      </c>
      <c r="I475" s="7">
        <v>-35.764728509880001</v>
      </c>
      <c r="J475" s="8">
        <v>-3.1778430700633406E-3</v>
      </c>
      <c r="K475" s="8">
        <v>-1.4125491254223916E-6</v>
      </c>
    </row>
    <row r="476" spans="2:11">
      <c r="B476" s="13" t="s">
        <v>2083</v>
      </c>
      <c r="C476" s="14"/>
      <c r="D476" s="13"/>
      <c r="E476" s="13"/>
      <c r="F476" s="13"/>
      <c r="G476" s="15">
        <v>0</v>
      </c>
      <c r="I476" s="15">
        <v>0</v>
      </c>
      <c r="J476" s="16">
        <v>0</v>
      </c>
      <c r="K476" s="16">
        <v>0</v>
      </c>
    </row>
    <row r="477" spans="2:11">
      <c r="B477" s="13" t="s">
        <v>2058</v>
      </c>
      <c r="C477" s="14"/>
      <c r="D477" s="13"/>
      <c r="E477" s="13"/>
      <c r="F477" s="13"/>
      <c r="G477" s="15">
        <v>0</v>
      </c>
      <c r="I477" s="15">
        <v>0</v>
      </c>
      <c r="J477" s="16">
        <v>0</v>
      </c>
      <c r="K477" s="16">
        <v>0</v>
      </c>
    </row>
    <row r="478" spans="2:11">
      <c r="B478" s="13" t="s">
        <v>2059</v>
      </c>
      <c r="C478" s="14"/>
      <c r="D478" s="13"/>
      <c r="E478" s="13"/>
      <c r="F478" s="13"/>
      <c r="G478" s="15">
        <v>38627688.480000004</v>
      </c>
      <c r="I478" s="15">
        <v>-434.03069115890997</v>
      </c>
      <c r="J478" s="16">
        <v>-3.856541015579408E-2</v>
      </c>
      <c r="K478" s="16">
        <v>-1.7142299095983027E-5</v>
      </c>
    </row>
    <row r="479" spans="2:11">
      <c r="B479" s="6" t="s">
        <v>2084</v>
      </c>
      <c r="C479" s="17">
        <v>701003659</v>
      </c>
      <c r="D479" s="6" t="s">
        <v>1691</v>
      </c>
      <c r="E479" s="53">
        <v>42794</v>
      </c>
      <c r="F479" s="6" t="s">
        <v>46</v>
      </c>
      <c r="G479" s="7">
        <v>1465634.22</v>
      </c>
      <c r="H479" s="7">
        <v>3.75</v>
      </c>
      <c r="I479" s="7">
        <v>218.88</v>
      </c>
      <c r="J479" s="8">
        <v>1.9448387284229318E-2</v>
      </c>
      <c r="K479" s="8">
        <v>8.6447951782170656E-6</v>
      </c>
    </row>
    <row r="480" spans="2:11">
      <c r="B480" s="6" t="s">
        <v>3188</v>
      </c>
      <c r="C480" s="17">
        <v>800211055</v>
      </c>
      <c r="D480" s="6" t="s">
        <v>119</v>
      </c>
      <c r="E480" s="53">
        <v>42915</v>
      </c>
      <c r="F480" s="6" t="s">
        <v>42</v>
      </c>
      <c r="G480" s="7">
        <v>3329.81</v>
      </c>
      <c r="H480" s="7">
        <v>127.35</v>
      </c>
      <c r="I480" s="7">
        <v>14.79939049215</v>
      </c>
      <c r="J480" s="8">
        <v>1.3149866495882417E-3</v>
      </c>
      <c r="K480" s="8">
        <v>5.8451068881163109E-7</v>
      </c>
    </row>
    <row r="481" spans="2:11">
      <c r="B481" s="6" t="s">
        <v>3189</v>
      </c>
      <c r="C481" s="17">
        <v>800211143</v>
      </c>
      <c r="D481" s="6" t="s">
        <v>119</v>
      </c>
      <c r="E481" s="53">
        <v>42915</v>
      </c>
      <c r="F481" s="6" t="s">
        <v>42</v>
      </c>
      <c r="G481" s="7">
        <v>5222.6400000000003</v>
      </c>
      <c r="H481" s="7">
        <v>157.36000000000001</v>
      </c>
      <c r="I481" s="7">
        <v>28.682028600959999</v>
      </c>
      <c r="J481" s="8">
        <v>2.5485160833735934E-3</v>
      </c>
      <c r="K481" s="8">
        <v>1.1328136995205729E-6</v>
      </c>
    </row>
    <row r="482" spans="2:11">
      <c r="B482" s="6" t="s">
        <v>3190</v>
      </c>
      <c r="C482" s="17">
        <v>81180007</v>
      </c>
      <c r="D482" s="6" t="s">
        <v>119</v>
      </c>
      <c r="E482" s="53">
        <v>42884</v>
      </c>
      <c r="F482" s="6" t="s">
        <v>42</v>
      </c>
      <c r="G482" s="7">
        <v>93.76</v>
      </c>
      <c r="H482" s="7">
        <v>-105.48</v>
      </c>
      <c r="I482" s="7">
        <v>-0.34515418751999999</v>
      </c>
      <c r="J482" s="8">
        <v>-3.0668367651966696E-5</v>
      </c>
      <c r="K482" s="8">
        <v>-1.3632068969363692E-8</v>
      </c>
    </row>
    <row r="483" spans="2:11">
      <c r="B483" s="6" t="s">
        <v>3191</v>
      </c>
      <c r="C483" s="17">
        <v>80093</v>
      </c>
      <c r="D483" s="6" t="s">
        <v>119</v>
      </c>
      <c r="E483" s="53">
        <v>42614</v>
      </c>
      <c r="F483" s="6" t="s">
        <v>42</v>
      </c>
      <c r="G483" s="7">
        <v>68.099999999999994</v>
      </c>
      <c r="H483" s="7">
        <v>2832.95</v>
      </c>
      <c r="I483" s="7">
        <v>6.7330439354999996</v>
      </c>
      <c r="J483" s="8">
        <v>5.9825861686465425E-4</v>
      </c>
      <c r="K483" s="8">
        <v>2.6592555623325135E-7</v>
      </c>
    </row>
    <row r="484" spans="2:11">
      <c r="B484" s="6" t="s">
        <v>2651</v>
      </c>
      <c r="C484" s="17">
        <v>701005118</v>
      </c>
      <c r="D484" s="6" t="s">
        <v>1691</v>
      </c>
      <c r="E484" s="53">
        <v>42856</v>
      </c>
      <c r="F484" s="6" t="s">
        <v>46</v>
      </c>
      <c r="G484" s="7">
        <v>12540661.15</v>
      </c>
      <c r="H484" s="7">
        <v>-0.53</v>
      </c>
      <c r="I484" s="7">
        <v>-264.7</v>
      </c>
      <c r="J484" s="8">
        <v>-2.3519682538996257E-2</v>
      </c>
      <c r="K484" s="8">
        <v>-1.0454483203920217E-5</v>
      </c>
    </row>
    <row r="485" spans="2:11">
      <c r="B485" s="6" t="s">
        <v>2085</v>
      </c>
      <c r="C485" s="17" t="s">
        <v>2086</v>
      </c>
      <c r="D485" s="6" t="s">
        <v>1691</v>
      </c>
      <c r="E485" s="53">
        <v>42766</v>
      </c>
      <c r="F485" s="6" t="s">
        <v>42</v>
      </c>
      <c r="G485" s="7">
        <v>24612678.800000001</v>
      </c>
      <c r="H485" s="7">
        <v>-0.51</v>
      </c>
      <c r="I485" s="7">
        <v>-438.08</v>
      </c>
      <c r="J485" s="8">
        <v>-3.8925207883201661E-2</v>
      </c>
      <c r="K485" s="8">
        <v>-1.7302228945875968E-5</v>
      </c>
    </row>
    <row r="488" spans="2:11">
      <c r="B488" s="6" t="s">
        <v>177</v>
      </c>
      <c r="C488" s="17"/>
      <c r="D488" s="6"/>
      <c r="E488" s="6"/>
      <c r="F488" s="6"/>
    </row>
    <row r="492" spans="2:11">
      <c r="B492" s="5" t="s">
        <v>83</v>
      </c>
    </row>
  </sheetData>
  <dataValidations count="1">
    <dataValidation allowBlank="1" showInputMessage="1" showErrorMessage="1" sqref="C438:C467 C476:C479 C484:C554 L468:XFD475 A208:I317 B382:I417 E360 L480:XFD483 L208:XFD317 L382:XFD417 B480:I483 E348:E357 B468:I475 E464 E457 E428:E430 E138:E207"/>
  </dataValidations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7"/>
  <sheetViews>
    <sheetView rightToLeft="1" zoomScale="75" zoomScaleNormal="75" workbookViewId="0">
      <selection activeCell="K41" sqref="K41"/>
    </sheetView>
  </sheetViews>
  <sheetFormatPr defaultColWidth="9.140625" defaultRowHeight="12.75"/>
  <cols>
    <col min="2" max="2" width="62.7109375" customWidth="1"/>
    <col min="3" max="3" width="15.7109375" customWidth="1"/>
    <col min="4" max="4" width="18.7109375" bestFit="1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2" width="16.7109375" customWidth="1"/>
    <col min="13" max="13" width="13.28515625" bestFit="1" customWidth="1"/>
    <col min="14" max="14" width="13.7109375" customWidth="1"/>
    <col min="15" max="15" width="19.28515625" bestFit="1" customWidth="1"/>
    <col min="16" max="16" width="27.7109375" customWidth="1"/>
    <col min="17" max="17" width="20.7109375" customWidth="1"/>
  </cols>
  <sheetData>
    <row r="1" spans="2:17" ht="15.75">
      <c r="B1" s="1" t="s">
        <v>2267</v>
      </c>
    </row>
    <row r="2" spans="2:17" ht="15.75">
      <c r="B2" s="1" t="s">
        <v>2244</v>
      </c>
    </row>
    <row r="3" spans="2:17" ht="15.75">
      <c r="B3" s="1" t="s">
        <v>1</v>
      </c>
    </row>
    <row r="4" spans="2:17" ht="15.75">
      <c r="B4" s="1" t="s">
        <v>2</v>
      </c>
    </row>
    <row r="6" spans="2:17" ht="15.75">
      <c r="B6" s="2" t="s">
        <v>1741</v>
      </c>
    </row>
    <row r="7" spans="2:17" ht="15.75">
      <c r="B7" s="2" t="s">
        <v>2087</v>
      </c>
    </row>
    <row r="8" spans="2:17">
      <c r="B8" s="3" t="s">
        <v>85</v>
      </c>
      <c r="C8" s="3" t="s">
        <v>86</v>
      </c>
      <c r="D8" s="3" t="s">
        <v>1727</v>
      </c>
      <c r="E8" s="3" t="s">
        <v>88</v>
      </c>
      <c r="F8" s="3" t="s">
        <v>89</v>
      </c>
      <c r="G8" s="3" t="s">
        <v>181</v>
      </c>
      <c r="H8" s="3" t="s">
        <v>182</v>
      </c>
      <c r="I8" s="3" t="s">
        <v>90</v>
      </c>
      <c r="J8" s="3" t="s">
        <v>91</v>
      </c>
      <c r="K8" s="3" t="s">
        <v>92</v>
      </c>
      <c r="L8" s="3" t="s">
        <v>183</v>
      </c>
      <c r="M8" s="3" t="s">
        <v>41</v>
      </c>
      <c r="N8" s="3" t="s">
        <v>1742</v>
      </c>
      <c r="O8" s="3" t="s">
        <v>184</v>
      </c>
      <c r="P8" s="3" t="s">
        <v>185</v>
      </c>
      <c r="Q8" s="3" t="s">
        <v>95</v>
      </c>
    </row>
    <row r="9" spans="2:17" ht="13.5" thickBot="1">
      <c r="B9" s="4"/>
      <c r="C9" s="4"/>
      <c r="D9" s="4"/>
      <c r="E9" s="4"/>
      <c r="F9" s="4"/>
      <c r="G9" s="4" t="s">
        <v>186</v>
      </c>
      <c r="H9" s="4" t="s">
        <v>187</v>
      </c>
      <c r="I9" s="4"/>
      <c r="J9" s="4" t="s">
        <v>96</v>
      </c>
      <c r="K9" s="4" t="s">
        <v>96</v>
      </c>
      <c r="L9" s="4" t="s">
        <v>2283</v>
      </c>
      <c r="M9" s="4" t="s">
        <v>189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2088</v>
      </c>
      <c r="C11" s="12"/>
      <c r="D11" s="3"/>
      <c r="E11" s="3"/>
      <c r="F11" s="3"/>
      <c r="G11" s="3"/>
      <c r="H11" s="12">
        <v>0.33</v>
      </c>
      <c r="I11" s="3"/>
      <c r="K11" s="10">
        <v>2.23E-2</v>
      </c>
      <c r="L11" s="9">
        <v>65680609.049999997</v>
      </c>
      <c r="N11" s="9">
        <v>203672.23823314754</v>
      </c>
      <c r="P11" s="10">
        <v>0.99999999999999989</v>
      </c>
      <c r="Q11" s="10">
        <v>8.1121143748743418E-3</v>
      </c>
    </row>
    <row r="12" spans="2:17">
      <c r="B12" s="3" t="s">
        <v>2089</v>
      </c>
      <c r="C12" s="12"/>
      <c r="D12" s="3"/>
      <c r="E12" s="3"/>
      <c r="F12" s="3"/>
      <c r="G12" s="3"/>
      <c r="H12" s="12">
        <v>0.33</v>
      </c>
      <c r="I12" s="3"/>
      <c r="K12" s="10">
        <v>2.23E-2</v>
      </c>
      <c r="L12" s="9">
        <v>53863738.669999994</v>
      </c>
      <c r="N12" s="9">
        <v>152222.4144405812</v>
      </c>
      <c r="P12" s="10">
        <v>0.74738911773694572</v>
      </c>
      <c r="Q12" s="10">
        <v>6.0121143748743423E-3</v>
      </c>
    </row>
    <row r="13" spans="2:17">
      <c r="B13" s="13" t="s">
        <v>1730</v>
      </c>
      <c r="C13" s="14"/>
      <c r="D13" s="13"/>
      <c r="E13" s="13"/>
      <c r="F13" s="13"/>
      <c r="G13" s="13"/>
      <c r="H13" s="14">
        <v>0.33</v>
      </c>
      <c r="I13" s="13"/>
      <c r="K13" s="16">
        <v>2.23E-2</v>
      </c>
      <c r="L13" s="15">
        <v>44030290.669999994</v>
      </c>
      <c r="N13" s="15">
        <v>113975.95444058119</v>
      </c>
      <c r="P13" s="16">
        <v>0.55960476218713073</v>
      </c>
      <c r="Q13" s="16">
        <v>4.5015477950503665E-3</v>
      </c>
    </row>
    <row r="14" spans="2:17">
      <c r="B14" s="6" t="s">
        <v>2178</v>
      </c>
      <c r="C14" s="17">
        <v>99104168</v>
      </c>
      <c r="D14" s="6" t="s">
        <v>2652</v>
      </c>
      <c r="E14" s="6" t="s">
        <v>3293</v>
      </c>
      <c r="F14" s="6" t="s">
        <v>1847</v>
      </c>
      <c r="G14" s="6" t="s">
        <v>2259</v>
      </c>
      <c r="H14" s="17">
        <v>0.33</v>
      </c>
      <c r="I14" s="6" t="s">
        <v>42</v>
      </c>
      <c r="J14" s="61">
        <v>1.52E-2</v>
      </c>
      <c r="K14" s="8">
        <v>2.23E-2</v>
      </c>
      <c r="L14" s="7">
        <v>25000000</v>
      </c>
      <c r="M14" s="7">
        <v>100.21</v>
      </c>
      <c r="N14" s="7">
        <v>87433.23</v>
      </c>
      <c r="O14" s="8">
        <v>1.5650966020960675E-6</v>
      </c>
      <c r="P14" s="8">
        <v>0.42928398469266826</v>
      </c>
      <c r="Q14" s="8">
        <v>3.453227179824304E-3</v>
      </c>
    </row>
    <row r="15" spans="2:17">
      <c r="B15" s="6" t="s">
        <v>3192</v>
      </c>
      <c r="C15" s="17">
        <v>100394661</v>
      </c>
      <c r="D15" s="6" t="s">
        <v>2652</v>
      </c>
      <c r="E15" s="6" t="s">
        <v>102</v>
      </c>
      <c r="F15" s="6" t="s">
        <v>1847</v>
      </c>
      <c r="G15" s="53">
        <v>42549</v>
      </c>
      <c r="H15" s="17"/>
      <c r="I15" s="6" t="s">
        <v>104</v>
      </c>
      <c r="J15" s="61">
        <v>1.35E-2</v>
      </c>
      <c r="K15" s="8">
        <v>0</v>
      </c>
      <c r="L15" s="7">
        <v>14568315</v>
      </c>
      <c r="M15" s="7">
        <v>98.58</v>
      </c>
      <c r="N15" s="7">
        <v>14361.444927</v>
      </c>
      <c r="O15" s="8">
        <v>1.5650966020960675E-6</v>
      </c>
      <c r="P15" s="8">
        <v>7.0512530581414726E-2</v>
      </c>
      <c r="Q15" s="8">
        <v>5.672137694497421E-4</v>
      </c>
    </row>
    <row r="16" spans="2:17">
      <c r="B16" s="6" t="s">
        <v>3193</v>
      </c>
      <c r="C16" s="17">
        <v>201359</v>
      </c>
      <c r="D16" s="6" t="s">
        <v>2652</v>
      </c>
      <c r="E16" s="6" t="s">
        <v>284</v>
      </c>
      <c r="F16" s="6" t="s">
        <v>103</v>
      </c>
      <c r="G16" s="53">
        <v>42824</v>
      </c>
      <c r="H16" s="17"/>
      <c r="I16" s="6" t="s">
        <v>104</v>
      </c>
      <c r="J16" s="61">
        <v>0</v>
      </c>
      <c r="K16" s="8">
        <v>0</v>
      </c>
      <c r="L16" s="7">
        <v>628939.51</v>
      </c>
      <c r="M16" s="7">
        <v>919.89689999999996</v>
      </c>
      <c r="N16" s="7">
        <v>5785.5950553651901</v>
      </c>
      <c r="O16" s="8">
        <v>1.5650966020960675E-6</v>
      </c>
      <c r="P16" s="8">
        <v>2.8406399937247747E-2</v>
      </c>
      <c r="Q16" s="8">
        <v>2.2850550181714865E-4</v>
      </c>
    </row>
    <row r="17" spans="2:17">
      <c r="B17" s="6" t="s">
        <v>3194</v>
      </c>
      <c r="C17" s="17" t="s">
        <v>1738</v>
      </c>
      <c r="D17" s="6" t="s">
        <v>2652</v>
      </c>
      <c r="E17" s="6" t="s">
        <v>284</v>
      </c>
      <c r="F17" s="6" t="s">
        <v>103</v>
      </c>
      <c r="G17" s="53">
        <v>42613</v>
      </c>
      <c r="H17" s="17"/>
      <c r="I17" s="6" t="s">
        <v>104</v>
      </c>
      <c r="J17" s="61">
        <v>0</v>
      </c>
      <c r="K17" s="8">
        <v>0</v>
      </c>
      <c r="L17" s="7">
        <v>27.48</v>
      </c>
      <c r="M17" s="7">
        <v>9207047.6600000001</v>
      </c>
      <c r="N17" s="7">
        <v>2530.0966969679998</v>
      </c>
      <c r="O17" s="8">
        <v>1.5650966020960675E-6</v>
      </c>
      <c r="P17" s="8">
        <v>1.2422393542274276E-2</v>
      </c>
      <c r="Q17" s="8">
        <v>9.9927666878526543E-5</v>
      </c>
    </row>
    <row r="18" spans="2:17">
      <c r="B18" s="6" t="s">
        <v>3195</v>
      </c>
      <c r="C18" s="17">
        <v>168064</v>
      </c>
      <c r="D18" s="6" t="s">
        <v>2652</v>
      </c>
      <c r="E18" s="6" t="s">
        <v>376</v>
      </c>
      <c r="F18" s="6" t="s">
        <v>103</v>
      </c>
      <c r="G18" s="53">
        <v>42736</v>
      </c>
      <c r="H18" s="17"/>
      <c r="I18" s="6" t="s">
        <v>104</v>
      </c>
      <c r="J18" s="61">
        <v>0</v>
      </c>
      <c r="K18" s="8">
        <v>0</v>
      </c>
      <c r="L18" s="7">
        <v>3832691.12</v>
      </c>
      <c r="M18" s="7">
        <v>100.85</v>
      </c>
      <c r="N18" s="7">
        <v>3865.26899452</v>
      </c>
      <c r="O18" s="8">
        <v>1.5650966020960675E-6</v>
      </c>
      <c r="P18" s="8">
        <v>1.897788833692372E-2</v>
      </c>
      <c r="Q18" s="8">
        <v>1.5266108720001108E-4</v>
      </c>
    </row>
    <row r="19" spans="2:17">
      <c r="B19" s="6" t="s">
        <v>3196</v>
      </c>
      <c r="C19" s="17">
        <v>10039466</v>
      </c>
      <c r="D19" s="6" t="s">
        <v>2652</v>
      </c>
      <c r="E19" s="90">
        <v>0</v>
      </c>
      <c r="F19" s="6" t="s">
        <v>2763</v>
      </c>
      <c r="G19" s="53">
        <v>42389</v>
      </c>
      <c r="H19" s="17">
        <v>4.05</v>
      </c>
      <c r="I19" s="6" t="s">
        <v>104</v>
      </c>
      <c r="J19" s="61">
        <v>1.35E-2</v>
      </c>
      <c r="K19" s="8">
        <v>2.3699999999999999E-2</v>
      </c>
      <c r="L19" s="7">
        <v>317.56</v>
      </c>
      <c r="M19" s="7">
        <v>100.38</v>
      </c>
      <c r="N19" s="7">
        <v>0.318766728</v>
      </c>
      <c r="O19" s="8">
        <v>1.5650966020960675E-6</v>
      </c>
      <c r="P19" s="8">
        <v>1.5650966020960675E-6</v>
      </c>
      <c r="Q19" s="8">
        <v>1.2589880634093709E-8</v>
      </c>
    </row>
    <row r="20" spans="2:17">
      <c r="B20" s="13" t="s">
        <v>1731</v>
      </c>
      <c r="C20" s="14"/>
      <c r="D20" s="13"/>
      <c r="E20" s="13"/>
      <c r="F20" s="13"/>
      <c r="G20" s="13"/>
      <c r="I20" s="13"/>
      <c r="J20" s="61"/>
      <c r="L20" s="15">
        <v>4157675.96</v>
      </c>
      <c r="N20" s="15">
        <v>38246.46</v>
      </c>
      <c r="P20" s="16">
        <v>0.18778435554981499</v>
      </c>
      <c r="Q20" s="16">
        <v>1.510566579823976E-3</v>
      </c>
    </row>
    <row r="21" spans="2:17">
      <c r="B21" s="6" t="s">
        <v>2090</v>
      </c>
      <c r="C21" s="17">
        <v>701004871</v>
      </c>
      <c r="D21" s="6" t="s">
        <v>119</v>
      </c>
      <c r="E21" s="6" t="s">
        <v>376</v>
      </c>
      <c r="F21" s="6" t="s">
        <v>1847</v>
      </c>
      <c r="G21" s="53">
        <v>42824</v>
      </c>
      <c r="H21">
        <v>0</v>
      </c>
      <c r="I21" s="6" t="s">
        <v>104</v>
      </c>
      <c r="J21" s="61">
        <v>0</v>
      </c>
      <c r="K21" s="8">
        <v>0</v>
      </c>
      <c r="L21" s="7">
        <v>4157675.96</v>
      </c>
      <c r="M21" s="7">
        <v>919.9</v>
      </c>
      <c r="N21" s="7">
        <v>38246.46</v>
      </c>
      <c r="P21" s="8">
        <v>0.18778435554981499</v>
      </c>
      <c r="Q21" s="8">
        <v>1.510566579823976E-3</v>
      </c>
    </row>
    <row r="22" spans="2:17">
      <c r="B22" s="13" t="s">
        <v>1732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O22" s="8">
        <v>1.5650966020960675E-6</v>
      </c>
      <c r="P22" s="16">
        <v>0</v>
      </c>
      <c r="Q22" s="16">
        <v>0</v>
      </c>
    </row>
    <row r="23" spans="2:17">
      <c r="B23" s="13" t="s">
        <v>1733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O23" s="8">
        <v>1.5650966020960675E-6</v>
      </c>
      <c r="P23" s="16">
        <v>0</v>
      </c>
      <c r="Q23" s="16">
        <v>0</v>
      </c>
    </row>
    <row r="24" spans="2:17">
      <c r="B24" s="13" t="s">
        <v>1734</v>
      </c>
      <c r="C24" s="14"/>
      <c r="D24" s="13"/>
      <c r="E24" s="13"/>
      <c r="F24" s="13"/>
      <c r="G24" s="13"/>
      <c r="I24" s="13"/>
      <c r="L24" s="15">
        <v>5675772.04</v>
      </c>
      <c r="N24" s="15">
        <v>0</v>
      </c>
      <c r="O24" s="8">
        <v>1.5650966020960675E-6</v>
      </c>
      <c r="P24" s="16">
        <v>0</v>
      </c>
      <c r="Q24" s="16">
        <v>0</v>
      </c>
    </row>
    <row r="25" spans="2:17">
      <c r="B25" s="6" t="s">
        <v>2091</v>
      </c>
      <c r="C25" s="17">
        <v>99100117</v>
      </c>
      <c r="D25" s="6" t="s">
        <v>119</v>
      </c>
      <c r="E25" s="44">
        <v>0</v>
      </c>
      <c r="F25" t="s">
        <v>2763</v>
      </c>
      <c r="G25" s="6" t="s">
        <v>2092</v>
      </c>
      <c r="I25" s="6" t="s">
        <v>104</v>
      </c>
      <c r="J25" s="61">
        <v>0</v>
      </c>
      <c r="K25" s="8">
        <v>0</v>
      </c>
      <c r="L25" s="7">
        <v>2669106.04</v>
      </c>
      <c r="M25" s="7">
        <v>0</v>
      </c>
      <c r="N25" s="7">
        <v>0</v>
      </c>
      <c r="O25" s="8">
        <v>6.5100000000000005E-2</v>
      </c>
      <c r="P25" s="8">
        <v>0</v>
      </c>
      <c r="Q25" s="8">
        <v>0</v>
      </c>
    </row>
    <row r="26" spans="2:17">
      <c r="B26" s="6" t="s">
        <v>2093</v>
      </c>
      <c r="C26" s="17">
        <v>200113884</v>
      </c>
      <c r="D26" s="6" t="s">
        <v>119</v>
      </c>
      <c r="E26" s="44">
        <v>0</v>
      </c>
      <c r="F26" t="s">
        <v>2763</v>
      </c>
      <c r="G26" s="53">
        <v>42711</v>
      </c>
      <c r="H26">
        <v>0</v>
      </c>
      <c r="I26" s="6" t="s">
        <v>42</v>
      </c>
      <c r="J26" s="61">
        <v>0</v>
      </c>
      <c r="K26" s="8">
        <v>0</v>
      </c>
      <c r="L26" s="7">
        <v>3006666</v>
      </c>
      <c r="M26" s="7">
        <v>0</v>
      </c>
      <c r="N26" s="7">
        <v>0</v>
      </c>
      <c r="O26" s="8">
        <v>1.5650966020960675E-6</v>
      </c>
      <c r="P26" s="8">
        <v>0</v>
      </c>
      <c r="Q26" s="8">
        <v>0</v>
      </c>
    </row>
    <row r="27" spans="2:17">
      <c r="B27" s="13" t="s">
        <v>1735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O27" s="8">
        <v>1.5650966020960675E-6</v>
      </c>
      <c r="P27" s="16">
        <v>0</v>
      </c>
      <c r="Q27" s="16">
        <v>0</v>
      </c>
    </row>
    <row r="28" spans="2:17">
      <c r="B28" s="3" t="s">
        <v>2094</v>
      </c>
      <c r="C28" s="12"/>
      <c r="D28" s="3"/>
      <c r="E28" s="3"/>
      <c r="F28" s="3"/>
      <c r="G28" s="3"/>
      <c r="I28" s="3"/>
      <c r="L28" s="9">
        <v>11816870.380000001</v>
      </c>
      <c r="N28" s="9">
        <v>51449.823792566356</v>
      </c>
      <c r="P28" s="10">
        <v>0.25261088226305417</v>
      </c>
      <c r="Q28" s="10">
        <v>2.0999999999999999E-3</v>
      </c>
    </row>
    <row r="29" spans="2:17">
      <c r="B29" s="13" t="s">
        <v>1730</v>
      </c>
      <c r="C29" s="14"/>
      <c r="D29" s="13"/>
      <c r="E29" s="13"/>
      <c r="F29" s="13"/>
      <c r="G29" s="13"/>
      <c r="I29" s="13"/>
      <c r="L29" s="15">
        <v>0</v>
      </c>
      <c r="N29" s="15">
        <v>0</v>
      </c>
      <c r="P29" s="16">
        <v>0</v>
      </c>
      <c r="Q29" s="16">
        <v>0</v>
      </c>
    </row>
    <row r="30" spans="2:17">
      <c r="B30" s="13" t="s">
        <v>1731</v>
      </c>
      <c r="C30" s="14"/>
      <c r="D30" s="13"/>
      <c r="E30" s="13"/>
      <c r="F30" s="13"/>
      <c r="G30" s="13"/>
      <c r="I30" s="13"/>
      <c r="L30" s="15">
        <v>7445992.9900000002</v>
      </c>
      <c r="N30" s="15">
        <v>26332.13379256635</v>
      </c>
      <c r="P30" s="16">
        <v>0.12928680914491375</v>
      </c>
      <c r="Q30" s="16">
        <v>1E-3</v>
      </c>
    </row>
    <row r="31" spans="2:17">
      <c r="B31" s="6" t="s">
        <v>3197</v>
      </c>
      <c r="C31" s="17" t="s">
        <v>1740</v>
      </c>
      <c r="D31" s="6" t="s">
        <v>2652</v>
      </c>
      <c r="E31" s="6" t="s">
        <v>299</v>
      </c>
      <c r="F31" s="6" t="s">
        <v>167</v>
      </c>
      <c r="G31" s="53">
        <v>42338</v>
      </c>
      <c r="H31" s="17">
        <v>1.1599999999999999</v>
      </c>
      <c r="I31" s="6" t="s">
        <v>42</v>
      </c>
      <c r="J31" s="61">
        <v>0</v>
      </c>
      <c r="K31" s="100">
        <v>0.01</v>
      </c>
      <c r="L31" s="7">
        <v>944240.59</v>
      </c>
      <c r="M31" s="7">
        <v>104.85</v>
      </c>
      <c r="N31" s="7">
        <v>3455.22654256635</v>
      </c>
      <c r="O31" s="8">
        <v>1.5650966020960675E-6</v>
      </c>
      <c r="P31" s="8">
        <v>1.6964641683816943E-2</v>
      </c>
      <c r="Q31" s="8">
        <v>1.3646621781261516E-4</v>
      </c>
    </row>
    <row r="32" spans="2:17">
      <c r="B32" s="6" t="s">
        <v>3198</v>
      </c>
      <c r="C32" s="17" t="s">
        <v>3199</v>
      </c>
      <c r="D32" s="6" t="s">
        <v>2652</v>
      </c>
      <c r="E32" s="90">
        <v>0</v>
      </c>
      <c r="F32" s="6" t="s">
        <v>2763</v>
      </c>
      <c r="G32" s="53">
        <v>41280</v>
      </c>
      <c r="H32" s="17">
        <v>0.01</v>
      </c>
      <c r="I32" s="6" t="s">
        <v>42</v>
      </c>
      <c r="J32" s="61">
        <v>0</v>
      </c>
      <c r="K32" s="100">
        <v>0.01</v>
      </c>
      <c r="L32" s="7">
        <v>250000</v>
      </c>
      <c r="M32" s="7">
        <v>0.01</v>
      </c>
      <c r="N32" s="7">
        <v>8.7249999999999994E-2</v>
      </c>
      <c r="O32" s="8">
        <v>1.5650966020960675E-6</v>
      </c>
      <c r="P32" s="8">
        <v>4.2838435300211725E-7</v>
      </c>
      <c r="Q32" s="8">
        <v>3.445990402501092E-9</v>
      </c>
    </row>
    <row r="33" spans="2:17">
      <c r="B33" s="6" t="s">
        <v>1739</v>
      </c>
      <c r="C33" s="17" t="s">
        <v>1740</v>
      </c>
      <c r="D33" s="6" t="s">
        <v>2653</v>
      </c>
      <c r="E33" s="6" t="s">
        <v>299</v>
      </c>
      <c r="F33" s="6" t="s">
        <v>167</v>
      </c>
      <c r="G33" s="53">
        <v>42338</v>
      </c>
      <c r="I33" s="6" t="s">
        <v>42</v>
      </c>
      <c r="J33" s="61">
        <v>0</v>
      </c>
      <c r="K33" s="100">
        <v>0.01</v>
      </c>
      <c r="L33" s="7">
        <v>6251752.4000000004</v>
      </c>
      <c r="M33" s="7">
        <v>104.85</v>
      </c>
      <c r="N33" s="7">
        <v>22876.82</v>
      </c>
      <c r="O33" s="8">
        <v>1.5650966020960675E-6</v>
      </c>
      <c r="P33" s="8">
        <v>0.1123217390767438</v>
      </c>
      <c r="Q33" s="8">
        <v>9.0353354910882556E-4</v>
      </c>
    </row>
    <row r="34" spans="2:17">
      <c r="B34" s="13" t="s">
        <v>1732</v>
      </c>
      <c r="C34" s="14"/>
      <c r="D34" s="13"/>
      <c r="E34" s="13"/>
      <c r="F34" s="13"/>
      <c r="G34" s="13"/>
      <c r="I34" s="13"/>
      <c r="J34" s="101"/>
      <c r="K34" s="101"/>
      <c r="L34" s="15">
        <v>0</v>
      </c>
      <c r="N34" s="15">
        <v>0</v>
      </c>
      <c r="P34" s="16">
        <v>0</v>
      </c>
      <c r="Q34" s="16">
        <v>0</v>
      </c>
    </row>
    <row r="35" spans="2:17">
      <c r="B35" s="13" t="s">
        <v>1733</v>
      </c>
      <c r="C35" s="14"/>
      <c r="D35" s="13"/>
      <c r="E35" s="13"/>
      <c r="F35" s="13"/>
      <c r="G35" s="13"/>
      <c r="I35" s="13"/>
      <c r="J35" s="101"/>
      <c r="K35" s="101"/>
      <c r="L35" s="15">
        <v>0</v>
      </c>
      <c r="N35" s="15">
        <v>0</v>
      </c>
      <c r="P35" s="16">
        <v>0</v>
      </c>
      <c r="Q35" s="16">
        <v>0</v>
      </c>
    </row>
    <row r="36" spans="2:17">
      <c r="B36" s="13" t="s">
        <v>1734</v>
      </c>
      <c r="C36" s="14"/>
      <c r="D36" s="13"/>
      <c r="E36" s="13"/>
      <c r="F36" s="13"/>
      <c r="G36" s="13"/>
      <c r="I36" s="13"/>
      <c r="J36" s="101"/>
      <c r="K36" s="101"/>
      <c r="L36" s="15">
        <v>21745.66</v>
      </c>
      <c r="N36" s="15">
        <v>7784.28</v>
      </c>
      <c r="P36" s="16">
        <v>3.8219641849711418E-2</v>
      </c>
      <c r="Q36" s="16">
        <v>2.9999999999999997E-4</v>
      </c>
    </row>
    <row r="37" spans="2:17">
      <c r="B37" s="6" t="s">
        <v>2654</v>
      </c>
      <c r="C37" s="17" t="s">
        <v>2655</v>
      </c>
      <c r="D37" s="6" t="s">
        <v>119</v>
      </c>
      <c r="E37" s="6" t="s">
        <v>496</v>
      </c>
      <c r="F37" s="6" t="s">
        <v>167</v>
      </c>
      <c r="G37" s="53">
        <v>42884</v>
      </c>
      <c r="I37" s="6" t="s">
        <v>42</v>
      </c>
      <c r="J37" s="61">
        <v>0</v>
      </c>
      <c r="K37" s="100">
        <v>0</v>
      </c>
      <c r="L37" s="7">
        <v>21745.66</v>
      </c>
      <c r="M37" s="7">
        <v>10257</v>
      </c>
      <c r="N37" s="7">
        <v>7784.28</v>
      </c>
      <c r="O37" s="8">
        <v>1.5650966020960675E-6</v>
      </c>
      <c r="P37" s="8">
        <v>3.8219641849711418E-2</v>
      </c>
      <c r="Q37" s="8">
        <v>3.0744474693846646E-4</v>
      </c>
    </row>
    <row r="38" spans="2:17">
      <c r="B38" s="13" t="s">
        <v>1735</v>
      </c>
      <c r="C38" s="14"/>
      <c r="D38" s="13"/>
      <c r="E38" s="13"/>
      <c r="F38" s="13"/>
      <c r="G38" s="13"/>
      <c r="I38" s="13"/>
      <c r="J38" s="101"/>
      <c r="K38" s="101"/>
      <c r="L38" s="15">
        <v>4349131.7300000004</v>
      </c>
      <c r="N38" s="15">
        <v>17333.41</v>
      </c>
      <c r="P38" s="16">
        <v>8.5104431268428996E-2</v>
      </c>
      <c r="Q38" s="16">
        <v>8.0000000000000004E-4</v>
      </c>
    </row>
    <row r="39" spans="2:17">
      <c r="B39" s="6" t="s">
        <v>2095</v>
      </c>
      <c r="C39" s="17" t="s">
        <v>2096</v>
      </c>
      <c r="D39" s="6" t="s">
        <v>119</v>
      </c>
      <c r="E39" s="6" t="s">
        <v>3429</v>
      </c>
      <c r="F39" s="6" t="s">
        <v>2264</v>
      </c>
      <c r="G39" s="53">
        <v>42766</v>
      </c>
      <c r="I39" s="6" t="s">
        <v>46</v>
      </c>
      <c r="J39" s="61">
        <v>0.01</v>
      </c>
      <c r="K39" s="61">
        <v>0</v>
      </c>
      <c r="L39" s="7">
        <v>2174565.86</v>
      </c>
      <c r="M39" s="7">
        <v>100</v>
      </c>
      <c r="N39" s="7">
        <v>8660.2099999999991</v>
      </c>
      <c r="O39" s="8">
        <v>1.5650966020960675E-6</v>
      </c>
      <c r="P39" s="8">
        <v>4.2520326162893592E-2</v>
      </c>
      <c r="Q39" s="8">
        <v>3.4204012084405709E-4</v>
      </c>
    </row>
    <row r="40" spans="2:17">
      <c r="B40" s="6" t="s">
        <v>2097</v>
      </c>
      <c r="C40" s="17" t="s">
        <v>2098</v>
      </c>
      <c r="D40" s="6" t="s">
        <v>119</v>
      </c>
      <c r="E40" s="6" t="s">
        <v>3429</v>
      </c>
      <c r="F40" s="6" t="s">
        <v>2264</v>
      </c>
      <c r="G40" s="53">
        <v>42766</v>
      </c>
      <c r="I40" s="6" t="s">
        <v>46</v>
      </c>
      <c r="J40" s="61">
        <v>0</v>
      </c>
      <c r="K40" s="61">
        <v>0</v>
      </c>
      <c r="L40" s="7">
        <v>2174565.87</v>
      </c>
      <c r="M40" s="7">
        <v>100.15</v>
      </c>
      <c r="N40" s="7">
        <v>8673.2000000000007</v>
      </c>
      <c r="O40" s="8">
        <v>1.5650966020960675E-6</v>
      </c>
      <c r="P40" s="8">
        <v>4.2584105105535404E-2</v>
      </c>
      <c r="Q40" s="8">
        <v>3.4255316858421175E-4</v>
      </c>
    </row>
    <row r="43" spans="2:17">
      <c r="B43" s="6" t="s">
        <v>177</v>
      </c>
      <c r="C43" s="17"/>
      <c r="D43" s="6"/>
      <c r="E43" s="6"/>
      <c r="F43" s="6"/>
      <c r="G43" s="6"/>
      <c r="I43" s="6"/>
    </row>
    <row r="47" spans="2:17">
      <c r="B47" s="5" t="s">
        <v>83</v>
      </c>
    </row>
  </sheetData>
  <dataValidations count="1">
    <dataValidation allowBlank="1" showInputMessage="1" showErrorMessage="1" sqref="R15:XFD19 R31:XFD32 A15:N19 K37 A31:I32 K31:N32 J21:K21 E25:F26 J25:K26"/>
  </dataValidations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02"/>
  <sheetViews>
    <sheetView rightToLeft="1" topLeftCell="B81" zoomScale="75" zoomScaleNormal="75" workbookViewId="0">
      <selection activeCell="E98" sqref="E98"/>
    </sheetView>
  </sheetViews>
  <sheetFormatPr defaultColWidth="9.140625" defaultRowHeight="12.75"/>
  <cols>
    <col min="2" max="2" width="57.7109375" customWidth="1"/>
    <col min="3" max="3" width="9.2851562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5.7109375" customWidth="1"/>
    <col min="11" max="11" width="14.7109375" customWidth="1"/>
    <col min="12" max="12" width="16.7109375" customWidth="1"/>
    <col min="13" max="13" width="20.7109375" customWidth="1"/>
    <col min="14" max="14" width="9.7109375" customWidth="1"/>
    <col min="15" max="15" width="15.7109375" customWidth="1"/>
    <col min="16" max="17" width="16.28515625" customWidth="1"/>
  </cols>
  <sheetData>
    <row r="1" spans="2:17" ht="15.75">
      <c r="B1" s="1" t="s">
        <v>2267</v>
      </c>
    </row>
    <row r="2" spans="2:17" ht="15.75">
      <c r="B2" s="1" t="s">
        <v>2244</v>
      </c>
    </row>
    <row r="3" spans="2:17" ht="15.75">
      <c r="B3" s="1" t="s">
        <v>1</v>
      </c>
    </row>
    <row r="4" spans="2:17" ht="15.75">
      <c r="B4" s="1" t="s">
        <v>2</v>
      </c>
    </row>
    <row r="6" spans="2:17" ht="15.75">
      <c r="B6" s="2" t="s">
        <v>2099</v>
      </c>
    </row>
    <row r="7" spans="2:17">
      <c r="B7" s="3" t="s">
        <v>85</v>
      </c>
      <c r="C7" s="3" t="s">
        <v>2100</v>
      </c>
      <c r="D7" s="3" t="s">
        <v>86</v>
      </c>
      <c r="E7" s="3" t="s">
        <v>87</v>
      </c>
      <c r="F7" s="3" t="s">
        <v>88</v>
      </c>
      <c r="G7" s="3" t="s">
        <v>181</v>
      </c>
      <c r="H7" s="3" t="s">
        <v>89</v>
      </c>
      <c r="I7" s="3" t="s">
        <v>182</v>
      </c>
      <c r="J7" s="3" t="s">
        <v>90</v>
      </c>
      <c r="K7" s="3" t="s">
        <v>91</v>
      </c>
      <c r="L7" s="3" t="s">
        <v>92</v>
      </c>
      <c r="M7" s="3" t="s">
        <v>183</v>
      </c>
      <c r="N7" s="3" t="s">
        <v>41</v>
      </c>
      <c r="O7" s="3" t="s">
        <v>1742</v>
      </c>
      <c r="P7" s="3" t="s">
        <v>185</v>
      </c>
      <c r="Q7" s="3" t="s">
        <v>95</v>
      </c>
    </row>
    <row r="8" spans="2:17" ht="13.5" thickBot="1">
      <c r="B8" s="4"/>
      <c r="C8" s="4"/>
      <c r="D8" s="4"/>
      <c r="E8" s="4"/>
      <c r="F8" s="4"/>
      <c r="G8" s="4" t="s">
        <v>186</v>
      </c>
      <c r="H8" s="4"/>
      <c r="I8" s="4" t="s">
        <v>187</v>
      </c>
      <c r="J8" s="4"/>
      <c r="K8" s="4" t="s">
        <v>96</v>
      </c>
      <c r="L8" s="4" t="s">
        <v>96</v>
      </c>
      <c r="M8" s="4" t="s">
        <v>2283</v>
      </c>
      <c r="N8" s="4" t="s">
        <v>189</v>
      </c>
      <c r="O8" s="4" t="s">
        <v>97</v>
      </c>
      <c r="P8" s="4" t="s">
        <v>96</v>
      </c>
      <c r="Q8" s="4" t="s">
        <v>96</v>
      </c>
    </row>
    <row r="9" spans="2:17" ht="13.5" thickTop="1"/>
    <row r="10" spans="2:17">
      <c r="B10" s="3" t="s">
        <v>2101</v>
      </c>
      <c r="C10" s="3"/>
      <c r="D10" s="12"/>
      <c r="E10" s="3"/>
      <c r="F10" s="3"/>
      <c r="G10" s="3"/>
      <c r="H10" s="3"/>
      <c r="I10" s="12">
        <v>3.31</v>
      </c>
      <c r="J10" s="3"/>
      <c r="L10" s="10">
        <v>3.1899999999999998E-2</v>
      </c>
      <c r="M10" s="9">
        <v>1796705413.52</v>
      </c>
      <c r="O10" s="9">
        <v>2036529.8748611675</v>
      </c>
      <c r="P10" s="10">
        <v>1.0000000000000002</v>
      </c>
      <c r="Q10" s="10">
        <v>8.0433953045023876E-2</v>
      </c>
    </row>
    <row r="11" spans="2:17">
      <c r="B11" s="3" t="s">
        <v>2102</v>
      </c>
      <c r="C11" s="3"/>
      <c r="D11" s="12"/>
      <c r="E11" s="3"/>
      <c r="F11" s="3"/>
      <c r="G11" s="3"/>
      <c r="H11" s="3"/>
      <c r="I11" s="12">
        <v>3.37</v>
      </c>
      <c r="J11" s="3"/>
      <c r="L11" s="10">
        <v>3.1300000000000001E-2</v>
      </c>
      <c r="M11" s="9">
        <v>1790867050.8</v>
      </c>
      <c r="O11" s="9">
        <v>2015826.0454981809</v>
      </c>
      <c r="P11" s="10">
        <v>0.98983377085769619</v>
      </c>
      <c r="Q11" s="10">
        <v>7.9616243047546831E-2</v>
      </c>
    </row>
    <row r="12" spans="2:17">
      <c r="B12" s="13" t="s">
        <v>2103</v>
      </c>
      <c r="C12" s="13"/>
      <c r="D12" s="14"/>
      <c r="E12" s="13"/>
      <c r="F12" s="13"/>
      <c r="G12" s="13"/>
      <c r="H12" s="13"/>
      <c r="J12" s="13"/>
      <c r="M12" s="15">
        <v>1191432849.8899999</v>
      </c>
      <c r="O12" s="15">
        <v>1205626.3038276201</v>
      </c>
      <c r="P12" s="16">
        <v>0.59200030341308352</v>
      </c>
      <c r="Q12" s="16">
        <v>4.7616924607367841E-2</v>
      </c>
    </row>
    <row r="13" spans="2:17">
      <c r="B13" s="6" t="s">
        <v>2104</v>
      </c>
      <c r="C13" s="6" t="s">
        <v>2105</v>
      </c>
      <c r="D13" s="17">
        <v>300080082</v>
      </c>
      <c r="E13" s="6" t="s">
        <v>3201</v>
      </c>
      <c r="F13" s="6" t="s">
        <v>284</v>
      </c>
      <c r="G13" s="53">
        <v>42711</v>
      </c>
      <c r="H13" s="6" t="s">
        <v>103</v>
      </c>
      <c r="J13" s="6" t="s">
        <v>104</v>
      </c>
      <c r="K13" s="61">
        <v>0</v>
      </c>
      <c r="L13" s="61">
        <v>0</v>
      </c>
      <c r="M13" s="7">
        <v>5314532.22</v>
      </c>
      <c r="N13" s="7">
        <v>100.26560000000001</v>
      </c>
      <c r="O13" s="7">
        <v>5328.65</v>
      </c>
      <c r="P13" s="8">
        <v>2.6165341671519843E-3</v>
      </c>
      <c r="Q13" s="8">
        <v>2.1045818634140336E-4</v>
      </c>
    </row>
    <row r="14" spans="2:17">
      <c r="B14" s="6" t="s">
        <v>2106</v>
      </c>
      <c r="C14" s="6" t="s">
        <v>2105</v>
      </c>
      <c r="D14" s="17">
        <v>300130937</v>
      </c>
      <c r="E14" s="6" t="s">
        <v>3201</v>
      </c>
      <c r="F14" s="6" t="s">
        <v>284</v>
      </c>
      <c r="G14" s="53">
        <v>42711</v>
      </c>
      <c r="H14" s="6" t="s">
        <v>103</v>
      </c>
      <c r="J14" s="6" t="s">
        <v>104</v>
      </c>
      <c r="K14" s="61">
        <v>0</v>
      </c>
      <c r="L14" s="61">
        <v>0</v>
      </c>
      <c r="M14" s="7">
        <v>19929</v>
      </c>
      <c r="N14" s="7">
        <v>100.005</v>
      </c>
      <c r="O14" s="7">
        <v>19.93</v>
      </c>
      <c r="P14" s="8">
        <v>9.7862546707588322E-6</v>
      </c>
      <c r="Q14" s="8">
        <v>7.8714714867446151E-7</v>
      </c>
    </row>
    <row r="15" spans="2:17">
      <c r="B15" s="6" t="s">
        <v>2107</v>
      </c>
      <c r="C15" s="6" t="s">
        <v>2105</v>
      </c>
      <c r="D15" s="17">
        <v>300130713</v>
      </c>
      <c r="E15" s="6" t="s">
        <v>3201</v>
      </c>
      <c r="F15" s="6" t="s">
        <v>284</v>
      </c>
      <c r="G15" s="53">
        <v>42711</v>
      </c>
      <c r="H15" s="6" t="s">
        <v>103</v>
      </c>
      <c r="J15" s="6" t="s">
        <v>104</v>
      </c>
      <c r="K15" s="61">
        <v>0</v>
      </c>
      <c r="L15" s="61">
        <v>0</v>
      </c>
      <c r="M15" s="7">
        <v>361</v>
      </c>
      <c r="N15" s="7">
        <v>99.722999999999999</v>
      </c>
      <c r="O15" s="7">
        <v>0.36</v>
      </c>
      <c r="P15" s="8">
        <v>1.7677128356614045E-7</v>
      </c>
      <c r="Q15" s="8">
        <v>1.4218413122067542E-8</v>
      </c>
    </row>
    <row r="16" spans="2:17">
      <c r="B16" s="6" t="s">
        <v>2108</v>
      </c>
      <c r="C16" s="6" t="s">
        <v>2105</v>
      </c>
      <c r="D16" s="17">
        <v>300142080</v>
      </c>
      <c r="E16" s="6" t="s">
        <v>3201</v>
      </c>
      <c r="F16" s="6" t="s">
        <v>284</v>
      </c>
      <c r="G16" s="53">
        <v>42711</v>
      </c>
      <c r="H16" s="6" t="s">
        <v>103</v>
      </c>
      <c r="J16" s="6" t="s">
        <v>104</v>
      </c>
      <c r="K16" s="61">
        <v>0</v>
      </c>
      <c r="L16" s="61">
        <v>0</v>
      </c>
      <c r="M16" s="7">
        <v>206056742.91</v>
      </c>
      <c r="N16" s="7">
        <v>101.1848</v>
      </c>
      <c r="O16" s="7">
        <v>208498.1</v>
      </c>
      <c r="P16" s="8">
        <v>0.10237910210583753</v>
      </c>
      <c r="Q16" s="8">
        <v>8.234755891572642E-3</v>
      </c>
    </row>
    <row r="17" spans="2:17">
      <c r="B17" s="6" t="s">
        <v>2109</v>
      </c>
      <c r="C17" s="6" t="s">
        <v>2105</v>
      </c>
      <c r="D17" s="17">
        <v>300186087</v>
      </c>
      <c r="E17" s="6" t="s">
        <v>3201</v>
      </c>
      <c r="F17" s="6" t="s">
        <v>284</v>
      </c>
      <c r="G17" s="53">
        <v>42711</v>
      </c>
      <c r="H17" s="6" t="s">
        <v>103</v>
      </c>
      <c r="J17" s="6" t="s">
        <v>104</v>
      </c>
      <c r="K17" s="61">
        <v>0</v>
      </c>
      <c r="L17" s="61">
        <v>0</v>
      </c>
      <c r="M17" s="7">
        <v>10351847.76</v>
      </c>
      <c r="N17" s="7">
        <v>100.7808</v>
      </c>
      <c r="O17" s="7">
        <v>10432.67</v>
      </c>
      <c r="P17" s="8">
        <v>5.1227679636721294E-3</v>
      </c>
      <c r="Q17" s="8">
        <v>4.1204447785055662E-4</v>
      </c>
    </row>
    <row r="18" spans="2:17">
      <c r="B18" s="6" t="s">
        <v>2110</v>
      </c>
      <c r="C18" s="6" t="s">
        <v>2105</v>
      </c>
      <c r="D18" s="17">
        <v>300102084</v>
      </c>
      <c r="E18" s="6" t="s">
        <v>3201</v>
      </c>
      <c r="F18" s="6" t="s">
        <v>284</v>
      </c>
      <c r="G18" s="53">
        <v>42711</v>
      </c>
      <c r="H18" s="6" t="s">
        <v>103</v>
      </c>
      <c r="J18" s="6" t="s">
        <v>104</v>
      </c>
      <c r="K18" s="61">
        <v>0</v>
      </c>
      <c r="L18" s="61">
        <v>0</v>
      </c>
      <c r="M18" s="7">
        <v>17038698.510000002</v>
      </c>
      <c r="N18" s="7">
        <v>101.0727</v>
      </c>
      <c r="O18" s="7">
        <v>17221.47</v>
      </c>
      <c r="P18" s="8">
        <v>8.4562815466549483E-3</v>
      </c>
      <c r="Q18" s="8">
        <v>6.8017215285914596E-4</v>
      </c>
    </row>
    <row r="19" spans="2:17">
      <c r="B19" s="6" t="s">
        <v>2110</v>
      </c>
      <c r="C19" s="6" t="s">
        <v>2105</v>
      </c>
      <c r="D19" s="17">
        <v>300103082</v>
      </c>
      <c r="E19" s="6" t="s">
        <v>3201</v>
      </c>
      <c r="F19" s="6" t="s">
        <v>284</v>
      </c>
      <c r="G19" s="53">
        <v>42711</v>
      </c>
      <c r="H19" s="6" t="s">
        <v>103</v>
      </c>
      <c r="J19" s="6" t="s">
        <v>104</v>
      </c>
      <c r="K19" s="61">
        <v>0</v>
      </c>
      <c r="L19" s="61">
        <v>0</v>
      </c>
      <c r="M19" s="7">
        <v>30781278.93</v>
      </c>
      <c r="N19" s="7">
        <v>101.1383</v>
      </c>
      <c r="O19" s="7">
        <v>31131.66</v>
      </c>
      <c r="P19" s="8">
        <v>1.5286620827068534E-2</v>
      </c>
      <c r="Q19" s="8">
        <v>1.2295633418215146E-3</v>
      </c>
    </row>
    <row r="20" spans="2:17">
      <c r="B20" s="6" t="s">
        <v>2110</v>
      </c>
      <c r="C20" s="6" t="s">
        <v>2105</v>
      </c>
      <c r="D20" s="17">
        <v>300121084</v>
      </c>
      <c r="E20" s="6" t="s">
        <v>3201</v>
      </c>
      <c r="F20" s="6" t="s">
        <v>284</v>
      </c>
      <c r="G20" s="53">
        <v>42711</v>
      </c>
      <c r="H20" s="6" t="s">
        <v>103</v>
      </c>
      <c r="J20" s="6" t="s">
        <v>104</v>
      </c>
      <c r="K20" s="61">
        <v>0</v>
      </c>
      <c r="L20" s="61">
        <v>0</v>
      </c>
      <c r="M20" s="7">
        <v>156283211.65000001</v>
      </c>
      <c r="N20" s="7">
        <v>101.31140000000001</v>
      </c>
      <c r="O20" s="7">
        <v>158332.71</v>
      </c>
      <c r="P20" s="8">
        <v>7.7746323270015225E-2</v>
      </c>
      <c r="Q20" s="8">
        <v>6.253444115323652E-3</v>
      </c>
    </row>
    <row r="21" spans="2:17">
      <c r="B21" s="6" t="s">
        <v>2110</v>
      </c>
      <c r="C21" s="6" t="s">
        <v>2105</v>
      </c>
      <c r="D21" s="17">
        <v>300122082</v>
      </c>
      <c r="E21" s="6" t="s">
        <v>3201</v>
      </c>
      <c r="F21" s="6" t="s">
        <v>284</v>
      </c>
      <c r="G21" s="53">
        <v>42711</v>
      </c>
      <c r="H21" s="6" t="s">
        <v>103</v>
      </c>
      <c r="J21" s="6" t="s">
        <v>104</v>
      </c>
      <c r="K21" s="61">
        <v>0</v>
      </c>
      <c r="L21" s="61">
        <v>0</v>
      </c>
      <c r="M21" s="7">
        <v>153481117.13</v>
      </c>
      <c r="N21" s="7">
        <v>101.2148</v>
      </c>
      <c r="O21" s="7">
        <v>155345.60999999999</v>
      </c>
      <c r="P21" s="8">
        <v>7.6279563544625173E-2</v>
      </c>
      <c r="Q21" s="8">
        <v>6.1354668324432966E-3</v>
      </c>
    </row>
    <row r="22" spans="2:17">
      <c r="B22" s="6" t="s">
        <v>2110</v>
      </c>
      <c r="C22" s="6" t="s">
        <v>2105</v>
      </c>
      <c r="D22" s="17">
        <v>300125085</v>
      </c>
      <c r="E22" s="6" t="s">
        <v>3201</v>
      </c>
      <c r="F22" s="6" t="s">
        <v>284</v>
      </c>
      <c r="G22" s="53">
        <v>42711</v>
      </c>
      <c r="H22" s="6" t="s">
        <v>103</v>
      </c>
      <c r="J22" s="6" t="s">
        <v>104</v>
      </c>
      <c r="K22" s="61">
        <v>0</v>
      </c>
      <c r="L22" s="61">
        <v>0</v>
      </c>
      <c r="M22" s="7">
        <v>1998909.2</v>
      </c>
      <c r="N22" s="7">
        <v>100.89100000000001</v>
      </c>
      <c r="O22" s="7">
        <v>2016.72</v>
      </c>
      <c r="P22" s="8">
        <v>9.9027273053751887E-4</v>
      </c>
      <c r="Q22" s="8">
        <v>7.965155030982237E-5</v>
      </c>
    </row>
    <row r="23" spans="2:17">
      <c r="B23" s="6" t="s">
        <v>2110</v>
      </c>
      <c r="C23" s="6" t="s">
        <v>2105</v>
      </c>
      <c r="D23" s="17">
        <v>300030087</v>
      </c>
      <c r="E23" s="6" t="s">
        <v>3201</v>
      </c>
      <c r="F23" s="6" t="s">
        <v>284</v>
      </c>
      <c r="G23" s="53">
        <v>42711</v>
      </c>
      <c r="H23" s="6" t="s">
        <v>103</v>
      </c>
      <c r="J23" s="6" t="s">
        <v>104</v>
      </c>
      <c r="K23" s="61">
        <v>0</v>
      </c>
      <c r="L23" s="61">
        <v>0</v>
      </c>
      <c r="M23" s="7">
        <v>24525589.859999999</v>
      </c>
      <c r="N23" s="7">
        <v>100.8137</v>
      </c>
      <c r="O23" s="7">
        <v>24725.15</v>
      </c>
      <c r="P23" s="8">
        <v>1.2140823616292661E-2</v>
      </c>
      <c r="Q23" s="8">
        <v>9.7653443668080093E-4</v>
      </c>
    </row>
    <row r="24" spans="2:17">
      <c r="B24" s="6" t="s">
        <v>2110</v>
      </c>
      <c r="C24" s="6" t="s">
        <v>2105</v>
      </c>
      <c r="D24" s="17">
        <v>300827086</v>
      </c>
      <c r="E24" s="6" t="s">
        <v>3201</v>
      </c>
      <c r="F24" s="6" t="s">
        <v>284</v>
      </c>
      <c r="G24" s="53">
        <v>42711</v>
      </c>
      <c r="H24" s="6" t="s">
        <v>103</v>
      </c>
      <c r="J24" s="6" t="s">
        <v>104</v>
      </c>
      <c r="K24" s="61">
        <v>0</v>
      </c>
      <c r="L24" s="61">
        <v>0</v>
      </c>
      <c r="M24" s="7">
        <v>3118060.4</v>
      </c>
      <c r="N24" s="7">
        <v>100.7931</v>
      </c>
      <c r="O24" s="7">
        <v>3142.79</v>
      </c>
      <c r="P24" s="8">
        <v>1.5432083952189738E-3</v>
      </c>
      <c r="Q24" s="8">
        <v>1.2412635159972959E-4</v>
      </c>
    </row>
    <row r="25" spans="2:17">
      <c r="B25" s="6" t="s">
        <v>2110</v>
      </c>
      <c r="C25" s="6" t="s">
        <v>2105</v>
      </c>
      <c r="D25" s="17">
        <v>300737087</v>
      </c>
      <c r="E25" s="6" t="s">
        <v>3201</v>
      </c>
      <c r="F25" s="6" t="s">
        <v>284</v>
      </c>
      <c r="G25" s="53">
        <v>42711</v>
      </c>
      <c r="H25" s="6" t="s">
        <v>103</v>
      </c>
      <c r="J25" s="6" t="s">
        <v>104</v>
      </c>
      <c r="K25" s="61">
        <v>0</v>
      </c>
      <c r="L25" s="61">
        <v>0</v>
      </c>
      <c r="M25" s="7">
        <v>1255912.3500000001</v>
      </c>
      <c r="N25" s="7">
        <v>100.7865</v>
      </c>
      <c r="O25" s="7">
        <v>1265.79</v>
      </c>
      <c r="P25" s="8">
        <v>6.2154256395884706E-4</v>
      </c>
      <c r="Q25" s="8">
        <v>4.999312540494965E-5</v>
      </c>
    </row>
    <row r="26" spans="2:17">
      <c r="B26" s="6" t="s">
        <v>2110</v>
      </c>
      <c r="C26" s="6" t="s">
        <v>2105</v>
      </c>
      <c r="D26" s="17">
        <v>300006087</v>
      </c>
      <c r="E26" s="6" t="s">
        <v>3201</v>
      </c>
      <c r="F26" s="6" t="s">
        <v>284</v>
      </c>
      <c r="G26" s="53">
        <v>42711</v>
      </c>
      <c r="H26" s="6" t="s">
        <v>103</v>
      </c>
      <c r="J26" s="6" t="s">
        <v>104</v>
      </c>
      <c r="K26" s="61">
        <v>0</v>
      </c>
      <c r="L26" s="61">
        <v>0</v>
      </c>
      <c r="M26" s="7">
        <v>31242428.210000001</v>
      </c>
      <c r="N26" s="7">
        <v>100.84229999999999</v>
      </c>
      <c r="O26" s="7">
        <v>31505.58</v>
      </c>
      <c r="P26" s="8">
        <v>1.5470227266932568E-2</v>
      </c>
      <c r="Q26" s="8">
        <v>1.2443315335843022E-3</v>
      </c>
    </row>
    <row r="27" spans="2:17">
      <c r="B27" s="6" t="s">
        <v>2110</v>
      </c>
      <c r="C27" s="6" t="s">
        <v>2105</v>
      </c>
      <c r="D27" s="17">
        <v>300101086</v>
      </c>
      <c r="E27" s="6" t="s">
        <v>3201</v>
      </c>
      <c r="F27" s="6" t="s">
        <v>284</v>
      </c>
      <c r="G27" s="53">
        <v>42711</v>
      </c>
      <c r="H27" s="6" t="s">
        <v>103</v>
      </c>
      <c r="J27" s="6" t="s">
        <v>104</v>
      </c>
      <c r="K27" s="61">
        <v>0</v>
      </c>
      <c r="L27" s="61">
        <v>0</v>
      </c>
      <c r="M27" s="7">
        <v>20359490.890000001</v>
      </c>
      <c r="N27" s="7">
        <v>100.9652</v>
      </c>
      <c r="O27" s="7">
        <v>20556</v>
      </c>
      <c r="P27" s="8">
        <v>1.0093640291626621E-2</v>
      </c>
      <c r="Q27" s="8">
        <v>8.1187138927005665E-4</v>
      </c>
    </row>
    <row r="28" spans="2:17">
      <c r="B28" s="6" t="s">
        <v>2110</v>
      </c>
      <c r="C28" s="6" t="s">
        <v>2105</v>
      </c>
      <c r="D28" s="17">
        <v>300099082</v>
      </c>
      <c r="E28" s="6" t="s">
        <v>3201</v>
      </c>
      <c r="F28" s="6" t="s">
        <v>284</v>
      </c>
      <c r="G28" s="53">
        <v>42711</v>
      </c>
      <c r="H28" s="6" t="s">
        <v>103</v>
      </c>
      <c r="J28" s="6" t="s">
        <v>104</v>
      </c>
      <c r="K28" s="61">
        <v>0</v>
      </c>
      <c r="L28" s="61">
        <v>0</v>
      </c>
      <c r="M28" s="7">
        <v>40328915.829999998</v>
      </c>
      <c r="N28" s="7">
        <v>100.9486</v>
      </c>
      <c r="O28" s="7">
        <v>40711.480000000003</v>
      </c>
      <c r="P28" s="8">
        <v>1.9990612709659048E-2</v>
      </c>
      <c r="Q28" s="8">
        <v>1.6079240040299733E-3</v>
      </c>
    </row>
    <row r="29" spans="2:17">
      <c r="B29" s="6" t="s">
        <v>2110</v>
      </c>
      <c r="C29" s="6" t="s">
        <v>2105</v>
      </c>
      <c r="D29" s="17">
        <v>300100088</v>
      </c>
      <c r="E29" s="6" t="s">
        <v>3201</v>
      </c>
      <c r="F29" s="6" t="s">
        <v>284</v>
      </c>
      <c r="G29" s="53">
        <v>42711</v>
      </c>
      <c r="H29" s="6" t="s">
        <v>103</v>
      </c>
      <c r="J29" s="6" t="s">
        <v>104</v>
      </c>
      <c r="K29" s="61">
        <v>0</v>
      </c>
      <c r="L29" s="61">
        <v>0</v>
      </c>
      <c r="M29" s="7">
        <v>437977584.26999998</v>
      </c>
      <c r="N29" s="7">
        <v>101.1694</v>
      </c>
      <c r="O29" s="7">
        <v>443099.29</v>
      </c>
      <c r="P29" s="8">
        <v>0.21757563955707085</v>
      </c>
      <c r="Q29" s="8">
        <v>1.7500468775874477E-2</v>
      </c>
    </row>
    <row r="30" spans="2:17">
      <c r="B30" s="6" t="s">
        <v>3200</v>
      </c>
      <c r="C30" s="6" t="s">
        <v>2105</v>
      </c>
      <c r="D30" s="17">
        <v>300208088</v>
      </c>
      <c r="E30" s="6" t="s">
        <v>3201</v>
      </c>
      <c r="F30" s="6" t="s">
        <v>284</v>
      </c>
      <c r="G30" s="53">
        <v>41973</v>
      </c>
      <c r="H30" s="6" t="s">
        <v>1847</v>
      </c>
      <c r="J30" s="6" t="s">
        <v>104</v>
      </c>
      <c r="K30" s="61">
        <v>0</v>
      </c>
      <c r="L30" s="61">
        <v>0</v>
      </c>
      <c r="M30" s="7">
        <v>7481.32</v>
      </c>
      <c r="N30" s="7">
        <v>100.58719600000001</v>
      </c>
      <c r="O30" s="7">
        <v>7.5252500117872003</v>
      </c>
      <c r="P30" s="8">
        <v>3.6951336214992695E-6</v>
      </c>
      <c r="Q30" s="8">
        <v>2.9721420420676127E-7</v>
      </c>
    </row>
    <row r="31" spans="2:17">
      <c r="B31" s="6" t="s">
        <v>3202</v>
      </c>
      <c r="C31" s="6" t="s">
        <v>2105</v>
      </c>
      <c r="D31" s="17">
        <v>300202017</v>
      </c>
      <c r="E31" s="6" t="s">
        <v>3201</v>
      </c>
      <c r="F31" s="6" t="s">
        <v>284</v>
      </c>
      <c r="G31" s="53">
        <v>41274</v>
      </c>
      <c r="H31" s="6" t="s">
        <v>1847</v>
      </c>
      <c r="I31">
        <v>1.37</v>
      </c>
      <c r="J31" s="6" t="s">
        <v>104</v>
      </c>
      <c r="K31" s="61">
        <v>0</v>
      </c>
      <c r="L31" s="61">
        <v>4.4999999999999998E-2</v>
      </c>
      <c r="M31" s="7">
        <v>106122.16</v>
      </c>
      <c r="N31" s="7">
        <v>100.59179</v>
      </c>
      <c r="O31" s="7">
        <v>106.75018033066399</v>
      </c>
      <c r="P31" s="8">
        <v>5.2417684438801211E-5</v>
      </c>
      <c r="Q31" s="8">
        <v>4.2161615688794149E-6</v>
      </c>
    </row>
    <row r="32" spans="2:17">
      <c r="B32" s="6" t="s">
        <v>3202</v>
      </c>
      <c r="C32" s="6" t="s">
        <v>2105</v>
      </c>
      <c r="D32" s="17">
        <v>300202082</v>
      </c>
      <c r="E32" s="6" t="s">
        <v>3201</v>
      </c>
      <c r="F32" s="6" t="s">
        <v>284</v>
      </c>
      <c r="G32" s="53">
        <v>41274</v>
      </c>
      <c r="H32" s="6" t="s">
        <v>1847</v>
      </c>
      <c r="I32">
        <v>2.76</v>
      </c>
      <c r="J32" s="6" t="s">
        <v>104</v>
      </c>
      <c r="K32" s="61">
        <v>0</v>
      </c>
      <c r="L32" s="61">
        <v>2.6200000000000001E-2</v>
      </c>
      <c r="M32" s="7">
        <v>48350066.57</v>
      </c>
      <c r="N32" s="7">
        <v>102.00125700000004</v>
      </c>
      <c r="O32" s="7">
        <v>49317.675661736801</v>
      </c>
      <c r="P32" s="8">
        <v>2.4216524525621723E-2</v>
      </c>
      <c r="Q32" s="8">
        <v>1.9478307966075267E-3</v>
      </c>
    </row>
    <row r="33" spans="2:17">
      <c r="B33" s="6" t="s">
        <v>3202</v>
      </c>
      <c r="C33" s="6" t="s">
        <v>2105</v>
      </c>
      <c r="D33" s="17">
        <v>300206083</v>
      </c>
      <c r="E33" s="6" t="s">
        <v>3201</v>
      </c>
      <c r="F33" s="6" t="s">
        <v>284</v>
      </c>
      <c r="G33" s="53">
        <v>41274</v>
      </c>
      <c r="H33" s="6" t="s">
        <v>1847</v>
      </c>
      <c r="I33">
        <v>2.83</v>
      </c>
      <c r="J33" s="6" t="s">
        <v>104</v>
      </c>
      <c r="K33" s="61">
        <v>0</v>
      </c>
      <c r="L33" s="61">
        <v>2.9499999999999998E-2</v>
      </c>
      <c r="M33" s="7">
        <v>39775.35</v>
      </c>
      <c r="N33" s="7">
        <v>103.2877</v>
      </c>
      <c r="O33" s="7">
        <v>41.083044181950001</v>
      </c>
      <c r="P33" s="8">
        <v>2.0173062369021556E-5</v>
      </c>
      <c r="Q33" s="8">
        <v>1.6225991513642182E-6</v>
      </c>
    </row>
    <row r="34" spans="2:17">
      <c r="B34" s="6" t="s">
        <v>3202</v>
      </c>
      <c r="C34" s="6" t="s">
        <v>2105</v>
      </c>
      <c r="D34" s="17">
        <v>300208089</v>
      </c>
      <c r="E34" s="6" t="s">
        <v>3201</v>
      </c>
      <c r="F34" s="6" t="s">
        <v>284</v>
      </c>
      <c r="G34" s="53">
        <v>41274</v>
      </c>
      <c r="H34" s="6" t="s">
        <v>1847</v>
      </c>
      <c r="I34">
        <v>3.1</v>
      </c>
      <c r="J34" s="6" t="s">
        <v>104</v>
      </c>
      <c r="K34" s="61">
        <v>0</v>
      </c>
      <c r="L34" s="61">
        <v>2.9499999999999998E-2</v>
      </c>
      <c r="M34" s="7">
        <v>2794794.37</v>
      </c>
      <c r="N34" s="7">
        <v>100.87717800000004</v>
      </c>
      <c r="O34" s="7">
        <v>2819.3096913588802</v>
      </c>
      <c r="P34" s="8">
        <v>1.3843694247554683E-3</v>
      </c>
      <c r="Q34" s="8">
        <v>1.1135030530774805E-4</v>
      </c>
    </row>
    <row r="35" spans="2:17">
      <c r="B35" s="13" t="s">
        <v>2111</v>
      </c>
      <c r="C35" s="13"/>
      <c r="D35" s="14"/>
      <c r="E35" s="13"/>
      <c r="F35" s="13"/>
      <c r="G35" s="13"/>
      <c r="H35" s="13"/>
      <c r="J35" s="13"/>
      <c r="M35" s="15">
        <v>20068.099999999999</v>
      </c>
      <c r="O35" s="15">
        <v>45.470000000000006</v>
      </c>
      <c r="P35" s="16">
        <v>2.232719517709002E-5</v>
      </c>
      <c r="Q35" s="16">
        <v>1.7958645685011422E-6</v>
      </c>
    </row>
    <row r="36" spans="2:17">
      <c r="B36" s="6" t="s">
        <v>2112</v>
      </c>
      <c r="C36" s="6" t="s">
        <v>2105</v>
      </c>
      <c r="D36" s="17">
        <v>416242014</v>
      </c>
      <c r="E36" s="45">
        <v>520000522</v>
      </c>
      <c r="F36" s="6" t="s">
        <v>102</v>
      </c>
      <c r="G36" s="6"/>
      <c r="H36" s="6" t="s">
        <v>103</v>
      </c>
      <c r="J36" s="6" t="s">
        <v>104</v>
      </c>
      <c r="M36" s="7">
        <v>1189</v>
      </c>
      <c r="N36" s="7">
        <v>189.73</v>
      </c>
      <c r="O36" s="7">
        <v>2.2599999999999998</v>
      </c>
      <c r="P36" s="8">
        <v>1.1097308357207705E-6</v>
      </c>
      <c r="Q36" s="8">
        <v>8.9260037932979562E-8</v>
      </c>
    </row>
    <row r="37" spans="2:17">
      <c r="B37" s="6" t="s">
        <v>2113</v>
      </c>
      <c r="C37" s="6" t="s">
        <v>2105</v>
      </c>
      <c r="D37" s="17">
        <v>416100006</v>
      </c>
      <c r="E37" s="45">
        <v>520000522</v>
      </c>
      <c r="F37" s="6" t="s">
        <v>102</v>
      </c>
      <c r="G37" s="6"/>
      <c r="H37" s="6" t="s">
        <v>103</v>
      </c>
      <c r="J37" s="6" t="s">
        <v>104</v>
      </c>
      <c r="M37" s="7">
        <v>3925.1</v>
      </c>
      <c r="N37" s="7">
        <v>100.74</v>
      </c>
      <c r="O37" s="7">
        <v>3.95</v>
      </c>
      <c r="P37" s="8">
        <v>1.9395738057951524E-6</v>
      </c>
      <c r="Q37" s="8">
        <v>1.5600758842268555E-7</v>
      </c>
    </row>
    <row r="38" spans="2:17">
      <c r="B38" s="6" t="s">
        <v>2114</v>
      </c>
      <c r="C38" s="6" t="s">
        <v>2105</v>
      </c>
      <c r="D38" s="17">
        <v>416242030</v>
      </c>
      <c r="E38" s="45">
        <v>520025636</v>
      </c>
      <c r="F38" s="6" t="s">
        <v>416</v>
      </c>
      <c r="G38" s="6"/>
      <c r="H38" s="6" t="s">
        <v>103</v>
      </c>
      <c r="J38" s="6" t="s">
        <v>104</v>
      </c>
      <c r="M38" s="7">
        <v>12607</v>
      </c>
      <c r="N38" s="7">
        <v>263.13</v>
      </c>
      <c r="O38" s="7">
        <v>33.17</v>
      </c>
      <c r="P38" s="8">
        <v>1.6287509655246888E-5</v>
      </c>
      <c r="Q38" s="8">
        <v>1.3100687868305012E-6</v>
      </c>
    </row>
    <row r="39" spans="2:17">
      <c r="B39" s="6" t="s">
        <v>2115</v>
      </c>
      <c r="C39" s="6" t="s">
        <v>2105</v>
      </c>
      <c r="D39" s="17">
        <v>416241008</v>
      </c>
      <c r="E39" s="45">
        <v>520018649</v>
      </c>
      <c r="F39" s="6"/>
      <c r="G39" s="6"/>
      <c r="H39" s="6"/>
      <c r="J39" s="6" t="s">
        <v>104</v>
      </c>
      <c r="M39" s="7">
        <v>112</v>
      </c>
      <c r="N39" s="7">
        <v>183.79</v>
      </c>
      <c r="O39" s="7">
        <v>0.21</v>
      </c>
      <c r="P39" s="8">
        <v>1.031165820802486E-7</v>
      </c>
      <c r="Q39" s="8">
        <v>8.2940743212060656E-9</v>
      </c>
    </row>
    <row r="40" spans="2:17">
      <c r="B40" s="6" t="s">
        <v>2116</v>
      </c>
      <c r="C40" s="6" t="s">
        <v>2105</v>
      </c>
      <c r="D40" s="17">
        <v>416241016</v>
      </c>
      <c r="E40" s="45">
        <v>520018649</v>
      </c>
      <c r="F40" s="6"/>
      <c r="G40" s="6"/>
      <c r="H40" s="6"/>
      <c r="J40" s="6" t="s">
        <v>104</v>
      </c>
      <c r="M40" s="7">
        <v>2235</v>
      </c>
      <c r="N40" s="7">
        <v>263.13</v>
      </c>
      <c r="O40" s="7">
        <v>5.88</v>
      </c>
      <c r="P40" s="8">
        <v>2.8872642982469611E-6</v>
      </c>
      <c r="Q40" s="8">
        <v>2.3223408099376985E-7</v>
      </c>
    </row>
    <row r="41" spans="2:17">
      <c r="B41" s="13" t="s">
        <v>2117</v>
      </c>
      <c r="C41" s="13"/>
      <c r="D41" s="14"/>
      <c r="E41" s="13"/>
      <c r="F41" s="13"/>
      <c r="G41" s="13"/>
      <c r="H41" s="13"/>
      <c r="I41" s="14">
        <v>4.22</v>
      </c>
      <c r="J41" s="13"/>
      <c r="L41" s="16">
        <v>3.9899999999999998E-2</v>
      </c>
      <c r="M41" s="15">
        <v>7125755</v>
      </c>
      <c r="O41" s="15">
        <v>7117.63</v>
      </c>
      <c r="P41" s="16">
        <v>3.4949794195801897E-3</v>
      </c>
      <c r="Q41" s="16">
        <v>2.8111501052783779E-4</v>
      </c>
    </row>
    <row r="42" spans="2:17">
      <c r="B42" s="6" t="s">
        <v>2656</v>
      </c>
      <c r="C42" s="6" t="s">
        <v>2105</v>
      </c>
      <c r="D42" s="17">
        <v>99104846</v>
      </c>
      <c r="E42" s="6"/>
      <c r="F42" s="6" t="s">
        <v>416</v>
      </c>
      <c r="G42" s="6" t="s">
        <v>2657</v>
      </c>
      <c r="H42" s="6" t="s">
        <v>269</v>
      </c>
      <c r="I42" s="17">
        <v>4.6500000000000004</v>
      </c>
      <c r="J42" s="6" t="s">
        <v>104</v>
      </c>
      <c r="K42" s="8">
        <v>4.1000000000000002E-2</v>
      </c>
      <c r="L42" s="8">
        <v>4.0099999999999997E-2</v>
      </c>
      <c r="M42" s="7">
        <v>5888255</v>
      </c>
      <c r="N42" s="7">
        <v>99.78</v>
      </c>
      <c r="O42" s="7">
        <v>5875.3</v>
      </c>
      <c r="P42" s="8">
        <v>2.8849564509337363E-3</v>
      </c>
      <c r="Q42" s="8">
        <v>2.3204845171134289E-4</v>
      </c>
    </row>
    <row r="43" spans="2:17">
      <c r="B43" s="6" t="s">
        <v>2118</v>
      </c>
      <c r="C43" s="6" t="s">
        <v>2105</v>
      </c>
      <c r="D43" s="17">
        <v>899103335</v>
      </c>
      <c r="E43" s="45">
        <v>520037540</v>
      </c>
      <c r="F43" s="6"/>
      <c r="G43" s="6" t="s">
        <v>2658</v>
      </c>
      <c r="H43" s="6"/>
      <c r="I43" s="17">
        <v>2.16</v>
      </c>
      <c r="J43" s="6" t="s">
        <v>104</v>
      </c>
      <c r="K43" s="8">
        <v>4.7500000000000001E-2</v>
      </c>
      <c r="L43" s="8">
        <v>3.8699999999999998E-2</v>
      </c>
      <c r="M43" s="7">
        <v>1237500</v>
      </c>
      <c r="N43" s="7">
        <v>100.39</v>
      </c>
      <c r="O43" s="7">
        <v>1242.33</v>
      </c>
      <c r="P43" s="8">
        <v>6.1002296864645352E-4</v>
      </c>
      <c r="Q43" s="8">
        <v>4.9066558816494916E-5</v>
      </c>
    </row>
    <row r="44" spans="2:17">
      <c r="B44" s="13" t="s">
        <v>2119</v>
      </c>
      <c r="C44" s="13"/>
      <c r="D44" s="14"/>
      <c r="E44" s="13"/>
      <c r="F44" s="13"/>
      <c r="G44" s="13"/>
      <c r="H44" s="13"/>
      <c r="I44" s="14">
        <v>3.7</v>
      </c>
      <c r="J44" s="13"/>
      <c r="K44" s="97"/>
      <c r="L44" s="16">
        <v>2.87E-2</v>
      </c>
      <c r="M44" s="15">
        <v>526898724.67000002</v>
      </c>
      <c r="O44" s="15">
        <v>684173.30240052589</v>
      </c>
      <c r="P44" s="55">
        <v>0.33595053568618383</v>
      </c>
      <c r="Q44" s="55">
        <v>2.7021829612833108E-2</v>
      </c>
    </row>
    <row r="45" spans="2:17">
      <c r="B45" s="6" t="s">
        <v>2120</v>
      </c>
      <c r="C45" s="6" t="s">
        <v>2121</v>
      </c>
      <c r="D45" s="17">
        <v>99102196</v>
      </c>
      <c r="E45" s="6"/>
      <c r="F45" s="6" t="s">
        <v>299</v>
      </c>
      <c r="G45" s="6" t="s">
        <v>2659</v>
      </c>
      <c r="H45" s="6" t="s">
        <v>269</v>
      </c>
      <c r="I45" s="17">
        <v>3.36</v>
      </c>
      <c r="J45" s="6" t="s">
        <v>104</v>
      </c>
      <c r="K45" s="8">
        <v>4.4999999999999998E-2</v>
      </c>
      <c r="L45" s="8">
        <v>1.0999999999999999E-2</v>
      </c>
      <c r="M45" s="7">
        <v>49960166.469999999</v>
      </c>
      <c r="N45" s="7">
        <v>115.51</v>
      </c>
      <c r="O45" s="7">
        <v>57708.99</v>
      </c>
      <c r="P45" s="8">
        <v>2.8336922876682123E-2</v>
      </c>
      <c r="Q45" s="8">
        <v>2.2792507241035129E-3</v>
      </c>
    </row>
    <row r="46" spans="2:17">
      <c r="B46" s="6" t="s">
        <v>2122</v>
      </c>
      <c r="C46" s="6" t="s">
        <v>2121</v>
      </c>
      <c r="D46" s="17">
        <v>99102204</v>
      </c>
      <c r="E46" s="6"/>
      <c r="F46" s="6" t="s">
        <v>299</v>
      </c>
      <c r="G46" s="6" t="s">
        <v>2659</v>
      </c>
      <c r="H46" s="6" t="s">
        <v>269</v>
      </c>
      <c r="I46" s="17">
        <v>3.35</v>
      </c>
      <c r="J46" s="6" t="s">
        <v>104</v>
      </c>
      <c r="K46" s="8">
        <v>4.7500000000000001E-2</v>
      </c>
      <c r="L46" s="8">
        <v>1.0999999999999999E-2</v>
      </c>
      <c r="M46" s="7">
        <v>12539833.289999999</v>
      </c>
      <c r="N46" s="7">
        <v>116.52</v>
      </c>
      <c r="O46" s="7">
        <v>14611.41</v>
      </c>
      <c r="P46" s="8">
        <v>7.1746602789198345E-3</v>
      </c>
      <c r="Q46" s="8">
        <v>5.7708628798863585E-4</v>
      </c>
    </row>
    <row r="47" spans="2:17">
      <c r="B47" s="6" t="s">
        <v>2123</v>
      </c>
      <c r="C47" s="6" t="s">
        <v>2105</v>
      </c>
      <c r="D47" s="17">
        <v>99104796</v>
      </c>
      <c r="E47" s="6"/>
      <c r="F47" s="6" t="s">
        <v>324</v>
      </c>
      <c r="G47" s="6" t="s">
        <v>2045</v>
      </c>
      <c r="H47" s="6" t="s">
        <v>1847</v>
      </c>
      <c r="I47" s="17">
        <v>2.15</v>
      </c>
      <c r="J47" s="6" t="s">
        <v>104</v>
      </c>
      <c r="K47" s="8">
        <v>3.1E-2</v>
      </c>
      <c r="L47" s="8">
        <v>3.0599999999999999E-2</v>
      </c>
      <c r="M47" s="7">
        <v>71418394.739999995</v>
      </c>
      <c r="N47" s="7">
        <v>101.84</v>
      </c>
      <c r="O47" s="7">
        <v>72732.490000000005</v>
      </c>
      <c r="P47" s="8">
        <v>3.5713932261837437E-2</v>
      </c>
      <c r="Q47" s="8">
        <v>2.8726127506017956E-3</v>
      </c>
    </row>
    <row r="48" spans="2:17">
      <c r="B48" s="6" t="s">
        <v>2124</v>
      </c>
      <c r="C48" s="6" t="s">
        <v>2105</v>
      </c>
      <c r="D48" s="17">
        <v>99104606</v>
      </c>
      <c r="E48" s="45">
        <v>520042763</v>
      </c>
      <c r="F48" s="6" t="s">
        <v>376</v>
      </c>
      <c r="G48" s="6" t="s">
        <v>2660</v>
      </c>
      <c r="H48" s="6" t="s">
        <v>269</v>
      </c>
      <c r="I48" s="17">
        <v>4.1100000000000003</v>
      </c>
      <c r="J48" s="6" t="s">
        <v>46</v>
      </c>
      <c r="K48" s="8">
        <v>2.98E-2</v>
      </c>
      <c r="L48" s="8">
        <v>2.7199999999999998E-2</v>
      </c>
      <c r="M48" s="7">
        <v>13263389.710000001</v>
      </c>
      <c r="N48" s="7">
        <v>101.19</v>
      </c>
      <c r="O48" s="7">
        <v>53450.02</v>
      </c>
      <c r="P48" s="8">
        <v>2.6245635116766329E-2</v>
      </c>
      <c r="Q48" s="8">
        <v>2.1110401826188127E-3</v>
      </c>
    </row>
    <row r="49" spans="2:17">
      <c r="B49" s="6" t="s">
        <v>2125</v>
      </c>
      <c r="C49" s="6" t="s">
        <v>2121</v>
      </c>
      <c r="D49" s="17">
        <v>11896110</v>
      </c>
      <c r="E49" s="6">
        <v>513326439</v>
      </c>
      <c r="F49" s="6" t="s">
        <v>376</v>
      </c>
      <c r="G49" s="6" t="s">
        <v>2661</v>
      </c>
      <c r="H49" s="6" t="s">
        <v>103</v>
      </c>
      <c r="I49" s="17">
        <v>6.62</v>
      </c>
      <c r="J49" s="6" t="s">
        <v>104</v>
      </c>
      <c r="K49" s="8">
        <v>6.5806000000000003E-2</v>
      </c>
      <c r="L49" s="8">
        <v>1.6899999999999998E-2</v>
      </c>
      <c r="M49" s="7">
        <v>28087765.93</v>
      </c>
      <c r="N49" s="7">
        <v>133.93</v>
      </c>
      <c r="O49" s="7">
        <v>37617.94</v>
      </c>
      <c r="P49" s="8">
        <v>1.8471587608094607E-2</v>
      </c>
      <c r="Q49" s="8">
        <v>1.4857428103365266E-3</v>
      </c>
    </row>
    <row r="50" spans="2:17">
      <c r="B50" s="6" t="s">
        <v>2126</v>
      </c>
      <c r="C50" s="6" t="s">
        <v>2121</v>
      </c>
      <c r="D50" s="17">
        <v>11898200</v>
      </c>
      <c r="E50" s="6">
        <v>513326439</v>
      </c>
      <c r="F50" s="6" t="s">
        <v>376</v>
      </c>
      <c r="G50" s="6" t="s">
        <v>2662</v>
      </c>
      <c r="H50" s="6" t="s">
        <v>103</v>
      </c>
      <c r="I50" s="17">
        <v>6.63</v>
      </c>
      <c r="J50" s="6" t="s">
        <v>104</v>
      </c>
      <c r="K50" s="8">
        <v>5.5E-2</v>
      </c>
      <c r="L50" s="8">
        <v>1.6400000000000001E-2</v>
      </c>
      <c r="M50" s="7">
        <v>402921.01</v>
      </c>
      <c r="N50" s="7">
        <v>128.72999999999999</v>
      </c>
      <c r="O50" s="7">
        <v>518.67999999999995</v>
      </c>
      <c r="P50" s="8">
        <v>2.5468813711134922E-4</v>
      </c>
      <c r="Q50" s="8">
        <v>2.0485573661538866E-5</v>
      </c>
    </row>
    <row r="51" spans="2:17">
      <c r="B51" s="6" t="s">
        <v>2127</v>
      </c>
      <c r="C51" s="6" t="s">
        <v>2121</v>
      </c>
      <c r="D51" s="17">
        <v>11898230</v>
      </c>
      <c r="E51" s="6">
        <v>513326439</v>
      </c>
      <c r="F51" s="6" t="s">
        <v>376</v>
      </c>
      <c r="G51" s="6" t="s">
        <v>2662</v>
      </c>
      <c r="H51" s="6" t="s">
        <v>103</v>
      </c>
      <c r="I51" s="17">
        <v>6.38</v>
      </c>
      <c r="J51" s="6" t="s">
        <v>104</v>
      </c>
      <c r="K51" s="8">
        <v>5.5E-2</v>
      </c>
      <c r="L51" s="8">
        <v>3.2399999999999998E-2</v>
      </c>
      <c r="M51" s="7">
        <v>3557405.78</v>
      </c>
      <c r="N51" s="7">
        <v>116.56</v>
      </c>
      <c r="O51" s="7">
        <v>4146.51</v>
      </c>
      <c r="P51" s="8">
        <v>2.0360663750551033E-3</v>
      </c>
      <c r="Q51" s="8">
        <v>1.6376886720773415E-4</v>
      </c>
    </row>
    <row r="52" spans="2:17">
      <c r="B52" s="6" t="s">
        <v>2128</v>
      </c>
      <c r="C52" s="6" t="s">
        <v>2121</v>
      </c>
      <c r="D52" s="17">
        <v>11898120</v>
      </c>
      <c r="E52" s="6">
        <v>513326439</v>
      </c>
      <c r="F52" s="6" t="s">
        <v>376</v>
      </c>
      <c r="G52" s="6" t="s">
        <v>2663</v>
      </c>
      <c r="H52" s="6" t="s">
        <v>103</v>
      </c>
      <c r="I52" s="17">
        <v>6.62</v>
      </c>
      <c r="J52" s="6" t="s">
        <v>104</v>
      </c>
      <c r="K52" s="8">
        <v>5.5E-2</v>
      </c>
      <c r="L52" s="8">
        <v>1.7000000000000001E-2</v>
      </c>
      <c r="M52" s="7">
        <v>968330.2</v>
      </c>
      <c r="N52" s="7">
        <v>129.12</v>
      </c>
      <c r="O52" s="7">
        <v>1250.31</v>
      </c>
      <c r="P52" s="8">
        <v>6.1394139876550294E-4</v>
      </c>
      <c r="Q52" s="8">
        <v>4.9381733640700748E-5</v>
      </c>
    </row>
    <row r="53" spans="2:17">
      <c r="B53" s="6" t="s">
        <v>2129</v>
      </c>
      <c r="C53" s="6" t="s">
        <v>2121</v>
      </c>
      <c r="D53" s="17">
        <v>11898130</v>
      </c>
      <c r="E53" s="6">
        <v>513326439</v>
      </c>
      <c r="F53" s="6" t="s">
        <v>376</v>
      </c>
      <c r="G53" s="6" t="s">
        <v>2664</v>
      </c>
      <c r="H53" s="6" t="s">
        <v>103</v>
      </c>
      <c r="I53" s="17">
        <v>6.39</v>
      </c>
      <c r="J53" s="6" t="s">
        <v>104</v>
      </c>
      <c r="K53" s="8">
        <v>5.5E-2</v>
      </c>
      <c r="L53" s="8">
        <v>3.2000000000000001E-2</v>
      </c>
      <c r="M53" s="7">
        <v>1960010.3</v>
      </c>
      <c r="N53" s="7">
        <v>117.16</v>
      </c>
      <c r="O53" s="7">
        <v>2296.35</v>
      </c>
      <c r="P53" s="8">
        <v>1.1275798250475185E-3</v>
      </c>
      <c r="Q53" s="8">
        <v>9.0695702702388341E-5</v>
      </c>
    </row>
    <row r="54" spans="2:17">
      <c r="B54" s="6" t="s">
        <v>2130</v>
      </c>
      <c r="C54" s="6" t="s">
        <v>2121</v>
      </c>
      <c r="D54" s="17">
        <v>11898140</v>
      </c>
      <c r="E54" s="6">
        <v>513326439</v>
      </c>
      <c r="F54" s="6" t="s">
        <v>376</v>
      </c>
      <c r="G54" s="6" t="s">
        <v>2665</v>
      </c>
      <c r="H54" s="6" t="s">
        <v>103</v>
      </c>
      <c r="I54" s="17">
        <v>6.38</v>
      </c>
      <c r="J54" s="6" t="s">
        <v>104</v>
      </c>
      <c r="K54" s="8">
        <v>5.5E-2</v>
      </c>
      <c r="L54" s="8">
        <v>3.2399999999999998E-2</v>
      </c>
      <c r="M54" s="7">
        <v>3039523.77</v>
      </c>
      <c r="N54" s="7">
        <v>117.08</v>
      </c>
      <c r="O54" s="7">
        <v>3558.67</v>
      </c>
      <c r="P54" s="8">
        <v>1.7474185102453253E-3</v>
      </c>
      <c r="Q54" s="8">
        <v>1.4055177840307807E-4</v>
      </c>
    </row>
    <row r="55" spans="2:17">
      <c r="B55" s="6" t="s">
        <v>2131</v>
      </c>
      <c r="C55" s="6" t="s">
        <v>2121</v>
      </c>
      <c r="D55" s="17">
        <v>11898150</v>
      </c>
      <c r="E55" s="6">
        <v>513326439</v>
      </c>
      <c r="F55" s="6" t="s">
        <v>376</v>
      </c>
      <c r="G55" s="6" t="s">
        <v>2666</v>
      </c>
      <c r="H55" s="6" t="s">
        <v>103</v>
      </c>
      <c r="I55" s="17">
        <v>6.61</v>
      </c>
      <c r="J55" s="6" t="s">
        <v>104</v>
      </c>
      <c r="K55" s="8">
        <v>5.5E-2</v>
      </c>
      <c r="L55" s="8">
        <v>1.7399999999999999E-2</v>
      </c>
      <c r="M55" s="7">
        <v>1331573.6000000001</v>
      </c>
      <c r="N55" s="7">
        <v>128.52000000000001</v>
      </c>
      <c r="O55" s="7">
        <v>1711.34</v>
      </c>
      <c r="P55" s="8">
        <v>8.403215789391078E-4</v>
      </c>
      <c r="Q55" s="8">
        <v>6.7590386423108527E-5</v>
      </c>
    </row>
    <row r="56" spans="2:17">
      <c r="B56" s="6" t="s">
        <v>2132</v>
      </c>
      <c r="C56" s="6" t="s">
        <v>2121</v>
      </c>
      <c r="D56" s="17">
        <v>11898160</v>
      </c>
      <c r="E56" s="6">
        <v>513326439</v>
      </c>
      <c r="F56" s="6" t="s">
        <v>376</v>
      </c>
      <c r="G56" s="6" t="s">
        <v>2667</v>
      </c>
      <c r="H56" s="6" t="s">
        <v>103</v>
      </c>
      <c r="I56" s="17">
        <v>6.61</v>
      </c>
      <c r="J56" s="6" t="s">
        <v>104</v>
      </c>
      <c r="K56" s="8">
        <v>5.5E-2</v>
      </c>
      <c r="L56" s="8">
        <v>1.78E-2</v>
      </c>
      <c r="M56" s="7">
        <v>487919.97</v>
      </c>
      <c r="N56" s="7">
        <v>127.64</v>
      </c>
      <c r="O56" s="7">
        <v>622.78</v>
      </c>
      <c r="P56" s="8">
        <v>3.0580449994255823E-4</v>
      </c>
      <c r="Q56" s="8">
        <v>2.4597064789336732E-5</v>
      </c>
    </row>
    <row r="57" spans="2:17">
      <c r="B57" s="6" t="s">
        <v>2133</v>
      </c>
      <c r="C57" s="6" t="s">
        <v>2121</v>
      </c>
      <c r="D57" s="17">
        <v>11898270</v>
      </c>
      <c r="E57" s="6">
        <v>513326439</v>
      </c>
      <c r="F57" s="6" t="s">
        <v>376</v>
      </c>
      <c r="G57" s="6" t="s">
        <v>2667</v>
      </c>
      <c r="H57" s="6" t="s">
        <v>103</v>
      </c>
      <c r="I57" s="17">
        <v>6.61</v>
      </c>
      <c r="J57" s="6" t="s">
        <v>104</v>
      </c>
      <c r="K57" s="8">
        <v>5.5E-2</v>
      </c>
      <c r="L57" s="8">
        <v>1.7899999999999999E-2</v>
      </c>
      <c r="M57" s="7">
        <v>804083.93</v>
      </c>
      <c r="N57" s="7">
        <v>127.42</v>
      </c>
      <c r="O57" s="7">
        <v>1024.56</v>
      </c>
      <c r="P57" s="8">
        <v>5.0309107302923576E-4</v>
      </c>
      <c r="Q57" s="8">
        <v>4.0465603745404222E-5</v>
      </c>
    </row>
    <row r="58" spans="2:17">
      <c r="B58" s="6" t="s">
        <v>2134</v>
      </c>
      <c r="C58" s="6" t="s">
        <v>2121</v>
      </c>
      <c r="D58" s="17">
        <v>11898280</v>
      </c>
      <c r="E58" s="6">
        <v>513326439</v>
      </c>
      <c r="F58" s="6" t="s">
        <v>376</v>
      </c>
      <c r="G58" s="6" t="s">
        <v>2667</v>
      </c>
      <c r="H58" s="6" t="s">
        <v>103</v>
      </c>
      <c r="I58" s="17">
        <v>6.6</v>
      </c>
      <c r="J58" s="6" t="s">
        <v>104</v>
      </c>
      <c r="K58" s="8">
        <v>5.5E-2</v>
      </c>
      <c r="L58" s="8">
        <v>1.83E-2</v>
      </c>
      <c r="M58" s="7">
        <v>706453.98</v>
      </c>
      <c r="N58" s="7">
        <v>126.36</v>
      </c>
      <c r="O58" s="7">
        <v>892.68</v>
      </c>
      <c r="P58" s="8">
        <v>4.3833385948283961E-4</v>
      </c>
      <c r="Q58" s="8">
        <v>3.5256925071686817E-5</v>
      </c>
    </row>
    <row r="59" spans="2:17">
      <c r="B59" s="6" t="s">
        <v>2135</v>
      </c>
      <c r="C59" s="6" t="s">
        <v>2121</v>
      </c>
      <c r="D59" s="17">
        <v>11898290</v>
      </c>
      <c r="E59" s="6">
        <v>513326439</v>
      </c>
      <c r="F59" s="6" t="s">
        <v>376</v>
      </c>
      <c r="G59" s="6" t="s">
        <v>2667</v>
      </c>
      <c r="H59" s="6" t="s">
        <v>103</v>
      </c>
      <c r="I59" s="17">
        <v>6.39</v>
      </c>
      <c r="J59" s="6" t="s">
        <v>104</v>
      </c>
      <c r="K59" s="8">
        <v>5.5300000000000002E-2</v>
      </c>
      <c r="L59" s="8">
        <v>3.2000000000000001E-2</v>
      </c>
      <c r="M59" s="7">
        <v>2203488.88</v>
      </c>
      <c r="N59" s="7">
        <v>115.89</v>
      </c>
      <c r="O59" s="7">
        <v>2553.62</v>
      </c>
      <c r="P59" s="8">
        <v>1.2539074587226877E-3</v>
      </c>
      <c r="Q59" s="8">
        <v>1.0085673365770589E-4</v>
      </c>
    </row>
    <row r="60" spans="2:17">
      <c r="B60" s="6" t="s">
        <v>2136</v>
      </c>
      <c r="C60" s="6" t="s">
        <v>2121</v>
      </c>
      <c r="D60" s="17">
        <v>11896120</v>
      </c>
      <c r="E60" s="6">
        <v>513326439</v>
      </c>
      <c r="F60" s="6" t="s">
        <v>376</v>
      </c>
      <c r="G60" s="6" t="s">
        <v>2668</v>
      </c>
      <c r="H60" s="6" t="s">
        <v>103</v>
      </c>
      <c r="I60" s="17">
        <v>6.42</v>
      </c>
      <c r="J60" s="6" t="s">
        <v>104</v>
      </c>
      <c r="K60" s="8">
        <v>5.5E-2</v>
      </c>
      <c r="L60" s="8">
        <v>2.93E-2</v>
      </c>
      <c r="M60" s="7">
        <v>1093398.94</v>
      </c>
      <c r="N60" s="7">
        <v>121.58</v>
      </c>
      <c r="O60" s="7">
        <v>1329.35</v>
      </c>
      <c r="P60" s="8">
        <v>6.5275251613513554E-4</v>
      </c>
      <c r="Q60" s="8">
        <v>5.2503465232834687E-5</v>
      </c>
    </row>
    <row r="61" spans="2:17">
      <c r="B61" s="6" t="s">
        <v>2137</v>
      </c>
      <c r="C61" s="6" t="s">
        <v>2121</v>
      </c>
      <c r="D61" s="17">
        <v>11898300</v>
      </c>
      <c r="E61" s="6">
        <v>513326439</v>
      </c>
      <c r="F61" s="6" t="s">
        <v>376</v>
      </c>
      <c r="G61" s="6" t="s">
        <v>2667</v>
      </c>
      <c r="H61" s="6" t="s">
        <v>103</v>
      </c>
      <c r="I61" s="17">
        <v>6.39</v>
      </c>
      <c r="J61" s="6" t="s">
        <v>104</v>
      </c>
      <c r="K61" s="8">
        <v>5.5300000000000002E-2</v>
      </c>
      <c r="L61" s="8">
        <v>3.2000000000000001E-2</v>
      </c>
      <c r="M61" s="7">
        <v>1616212.75</v>
      </c>
      <c r="N61" s="7">
        <v>115.89</v>
      </c>
      <c r="O61" s="7">
        <v>1873.03</v>
      </c>
      <c r="P61" s="8">
        <v>9.1971643682746689E-4</v>
      </c>
      <c r="Q61" s="8">
        <v>7.3976428694517139E-5</v>
      </c>
    </row>
    <row r="62" spans="2:17">
      <c r="B62" s="6" t="s">
        <v>2138</v>
      </c>
      <c r="C62" s="6" t="s">
        <v>2121</v>
      </c>
      <c r="D62" s="17">
        <v>11898310</v>
      </c>
      <c r="E62" s="6">
        <v>513326439</v>
      </c>
      <c r="F62" s="6" t="s">
        <v>376</v>
      </c>
      <c r="G62" s="6" t="s">
        <v>2667</v>
      </c>
      <c r="H62" s="6" t="s">
        <v>103</v>
      </c>
      <c r="I62" s="17">
        <v>6.58</v>
      </c>
      <c r="J62" s="6" t="s">
        <v>104</v>
      </c>
      <c r="K62" s="8">
        <v>5.5301000000000003E-2</v>
      </c>
      <c r="L62" s="8">
        <v>1.95E-2</v>
      </c>
      <c r="M62" s="7">
        <v>786802.35</v>
      </c>
      <c r="N62" s="7">
        <v>125.38</v>
      </c>
      <c r="O62" s="7">
        <v>986.49</v>
      </c>
      <c r="P62" s="8">
        <v>4.8439750979211642E-4</v>
      </c>
      <c r="Q62" s="8">
        <v>3.8962006557745582E-5</v>
      </c>
    </row>
    <row r="63" spans="2:17">
      <c r="B63" s="6" t="s">
        <v>2139</v>
      </c>
      <c r="C63" s="6" t="s">
        <v>2121</v>
      </c>
      <c r="D63" s="17">
        <v>11898320</v>
      </c>
      <c r="E63" s="6">
        <v>513326439</v>
      </c>
      <c r="F63" s="6" t="s">
        <v>376</v>
      </c>
      <c r="G63" s="6" t="s">
        <v>2667</v>
      </c>
      <c r="H63" s="6" t="s">
        <v>103</v>
      </c>
      <c r="I63" s="17">
        <v>6.58</v>
      </c>
      <c r="J63" s="6" t="s">
        <v>104</v>
      </c>
      <c r="K63" s="8">
        <v>5.5300000000000002E-2</v>
      </c>
      <c r="L63" s="8">
        <v>1.9800000000000002E-2</v>
      </c>
      <c r="M63" s="7">
        <v>203156.39</v>
      </c>
      <c r="N63" s="7">
        <v>125.14</v>
      </c>
      <c r="O63" s="7">
        <v>254.23</v>
      </c>
      <c r="P63" s="8">
        <v>1.248348983917219E-4</v>
      </c>
      <c r="Q63" s="8">
        <v>1.0040964355620087E-5</v>
      </c>
    </row>
    <row r="64" spans="2:17">
      <c r="B64" s="6" t="s">
        <v>2140</v>
      </c>
      <c r="C64" s="6" t="s">
        <v>2121</v>
      </c>
      <c r="D64" s="17">
        <v>11898330</v>
      </c>
      <c r="E64" s="6">
        <v>513326439</v>
      </c>
      <c r="F64" s="6" t="s">
        <v>376</v>
      </c>
      <c r="G64" s="6" t="s">
        <v>2667</v>
      </c>
      <c r="H64" s="6" t="s">
        <v>103</v>
      </c>
      <c r="I64" s="17">
        <v>6.39</v>
      </c>
      <c r="J64" s="6" t="s">
        <v>104</v>
      </c>
      <c r="K64" s="8">
        <v>5.5E-2</v>
      </c>
      <c r="L64" s="8">
        <v>3.2000000000000001E-2</v>
      </c>
      <c r="M64" s="7">
        <v>2313704.4500000002</v>
      </c>
      <c r="N64" s="7">
        <v>115.89</v>
      </c>
      <c r="O64" s="7">
        <v>2681.35</v>
      </c>
      <c r="P64" s="8">
        <v>1.3166268921946409E-3</v>
      </c>
      <c r="Q64" s="8">
        <v>1.0590150562459946E-4</v>
      </c>
    </row>
    <row r="65" spans="2:17">
      <c r="B65" s="6" t="s">
        <v>2141</v>
      </c>
      <c r="C65" s="6" t="s">
        <v>2121</v>
      </c>
      <c r="D65" s="17">
        <v>11898340</v>
      </c>
      <c r="E65" s="6">
        <v>513326439</v>
      </c>
      <c r="F65" s="6" t="s">
        <v>376</v>
      </c>
      <c r="G65" s="6" t="s">
        <v>2667</v>
      </c>
      <c r="H65" s="6" t="s">
        <v>103</v>
      </c>
      <c r="I65" s="17">
        <v>6.54</v>
      </c>
      <c r="J65" s="6" t="s">
        <v>104</v>
      </c>
      <c r="K65" s="8">
        <v>5.5E-2</v>
      </c>
      <c r="L65" s="8">
        <v>2.1899999999999999E-2</v>
      </c>
      <c r="M65" s="7">
        <v>447745.08</v>
      </c>
      <c r="N65" s="7">
        <v>123.51</v>
      </c>
      <c r="O65" s="7">
        <v>553.01</v>
      </c>
      <c r="P65" s="8">
        <v>2.7154524312475372E-4</v>
      </c>
      <c r="Q65" s="8">
        <v>2.1841457335096032E-5</v>
      </c>
    </row>
    <row r="66" spans="2:17">
      <c r="B66" s="6" t="s">
        <v>2142</v>
      </c>
      <c r="C66" s="6" t="s">
        <v>2121</v>
      </c>
      <c r="D66" s="17">
        <v>11898350</v>
      </c>
      <c r="E66" s="6">
        <v>513326439</v>
      </c>
      <c r="F66" s="6" t="s">
        <v>376</v>
      </c>
      <c r="G66" s="6" t="s">
        <v>2667</v>
      </c>
      <c r="H66" s="6" t="s">
        <v>103</v>
      </c>
      <c r="I66" s="17">
        <v>6.54</v>
      </c>
      <c r="J66" s="6" t="s">
        <v>104</v>
      </c>
      <c r="K66" s="8">
        <v>5.5E-2</v>
      </c>
      <c r="L66" s="8">
        <v>2.2100000000000002E-2</v>
      </c>
      <c r="M66" s="7">
        <v>431128.18</v>
      </c>
      <c r="N66" s="7">
        <v>123.36</v>
      </c>
      <c r="O66" s="7">
        <v>531.84</v>
      </c>
      <c r="P66" s="8">
        <v>2.6115010958837817E-4</v>
      </c>
      <c r="Q66" s="8">
        <v>2.1005335652334451E-5</v>
      </c>
    </row>
    <row r="67" spans="2:17">
      <c r="B67" s="6" t="s">
        <v>2143</v>
      </c>
      <c r="C67" s="6" t="s">
        <v>2121</v>
      </c>
      <c r="D67" s="17">
        <v>11898360</v>
      </c>
      <c r="E67" s="6">
        <v>513326439</v>
      </c>
      <c r="F67" s="6" t="s">
        <v>376</v>
      </c>
      <c r="G67" s="6" t="s">
        <v>2667</v>
      </c>
      <c r="H67" s="6" t="s">
        <v>103</v>
      </c>
      <c r="I67" s="17">
        <v>6.53</v>
      </c>
      <c r="J67" s="6" t="s">
        <v>104</v>
      </c>
      <c r="K67" s="8">
        <v>5.5E-2</v>
      </c>
      <c r="L67" s="8">
        <v>2.2800000000000001E-2</v>
      </c>
      <c r="M67" s="7">
        <v>858992.94</v>
      </c>
      <c r="N67" s="7">
        <v>122.86</v>
      </c>
      <c r="O67" s="7">
        <v>1055.3599999999999</v>
      </c>
      <c r="P67" s="8">
        <v>5.1821483840100554E-4</v>
      </c>
      <c r="Q67" s="8">
        <v>4.1682067979181114E-5</v>
      </c>
    </row>
    <row r="68" spans="2:17">
      <c r="B68" s="6" t="s">
        <v>2144</v>
      </c>
      <c r="C68" s="6" t="s">
        <v>2121</v>
      </c>
      <c r="D68" s="17">
        <v>11898380</v>
      </c>
      <c r="E68" s="6">
        <v>513326439</v>
      </c>
      <c r="F68" s="6" t="s">
        <v>376</v>
      </c>
      <c r="G68" s="6" t="s">
        <v>2667</v>
      </c>
      <c r="H68" s="6" t="s">
        <v>103</v>
      </c>
      <c r="I68" s="17">
        <v>6.51</v>
      </c>
      <c r="J68" s="6" t="s">
        <v>104</v>
      </c>
      <c r="K68" s="8">
        <v>5.5E-2</v>
      </c>
      <c r="L68" s="8">
        <v>2.4E-2</v>
      </c>
      <c r="M68" s="7">
        <v>541076.67000000004</v>
      </c>
      <c r="N68" s="7">
        <v>121.88</v>
      </c>
      <c r="O68" s="7">
        <v>659.46</v>
      </c>
      <c r="P68" s="8">
        <v>3.2381552961257502E-4</v>
      </c>
      <c r="Q68" s="8">
        <v>2.6045763104107396E-5</v>
      </c>
    </row>
    <row r="69" spans="2:17">
      <c r="B69" s="6" t="s">
        <v>2145</v>
      </c>
      <c r="C69" s="6" t="s">
        <v>2121</v>
      </c>
      <c r="D69" s="17">
        <v>11898390</v>
      </c>
      <c r="E69" s="6">
        <v>513326439</v>
      </c>
      <c r="F69" s="6" t="s">
        <v>376</v>
      </c>
      <c r="G69" s="6" t="s">
        <v>2667</v>
      </c>
      <c r="H69" s="6" t="s">
        <v>103</v>
      </c>
      <c r="I69" s="17">
        <v>6.51</v>
      </c>
      <c r="J69" s="6" t="s">
        <v>104</v>
      </c>
      <c r="K69" s="8">
        <v>5.5E-2</v>
      </c>
      <c r="L69" s="8">
        <v>2.4400000000000002E-2</v>
      </c>
      <c r="M69" s="7">
        <v>304292.90000000002</v>
      </c>
      <c r="N69" s="7">
        <v>121.55</v>
      </c>
      <c r="O69" s="7">
        <v>369.87</v>
      </c>
      <c r="P69" s="8">
        <v>1.8161776292391216E-4</v>
      </c>
      <c r="Q69" s="8">
        <v>1.4608234615164229E-5</v>
      </c>
    </row>
    <row r="70" spans="2:17">
      <c r="B70" s="6" t="s">
        <v>2146</v>
      </c>
      <c r="C70" s="6" t="s">
        <v>2121</v>
      </c>
      <c r="D70" s="17">
        <v>11896130</v>
      </c>
      <c r="E70" s="6">
        <v>513326439</v>
      </c>
      <c r="F70" s="6" t="s">
        <v>376</v>
      </c>
      <c r="G70" s="6" t="s">
        <v>2669</v>
      </c>
      <c r="H70" s="6" t="s">
        <v>103</v>
      </c>
      <c r="I70" s="17">
        <v>6.62</v>
      </c>
      <c r="J70" s="6" t="s">
        <v>104</v>
      </c>
      <c r="K70" s="8">
        <v>5.6619999999999997E-2</v>
      </c>
      <c r="L70" s="8">
        <v>1.6199999999999999E-2</v>
      </c>
      <c r="M70" s="7">
        <v>1127766.98</v>
      </c>
      <c r="N70" s="7">
        <v>132.88</v>
      </c>
      <c r="O70" s="7">
        <v>1498.58</v>
      </c>
      <c r="P70" s="8">
        <v>7.3584975035151877E-4</v>
      </c>
      <c r="Q70" s="8">
        <v>5.9187304267966604E-5</v>
      </c>
    </row>
    <row r="71" spans="2:17">
      <c r="B71" s="6" t="s">
        <v>2147</v>
      </c>
      <c r="C71" s="6" t="s">
        <v>2121</v>
      </c>
      <c r="D71" s="17">
        <v>11898400</v>
      </c>
      <c r="E71" s="6">
        <v>513326439</v>
      </c>
      <c r="F71" s="6" t="s">
        <v>376</v>
      </c>
      <c r="G71" s="6" t="s">
        <v>2667</v>
      </c>
      <c r="H71" s="6" t="s">
        <v>103</v>
      </c>
      <c r="I71" s="17">
        <v>6.52</v>
      </c>
      <c r="J71" s="6" t="s">
        <v>104</v>
      </c>
      <c r="K71" s="8">
        <v>5.5451E-2</v>
      </c>
      <c r="L71" s="8">
        <v>2.3400000000000001E-2</v>
      </c>
      <c r="M71" s="7">
        <v>904606.71</v>
      </c>
      <c r="N71" s="7">
        <v>122.29</v>
      </c>
      <c r="O71" s="7">
        <v>1106.24</v>
      </c>
      <c r="P71" s="8">
        <v>5.4319851314502013E-4</v>
      </c>
      <c r="Q71" s="8">
        <v>4.3691603700433332E-5</v>
      </c>
    </row>
    <row r="72" spans="2:17">
      <c r="B72" s="6" t="s">
        <v>2148</v>
      </c>
      <c r="C72" s="6" t="s">
        <v>2121</v>
      </c>
      <c r="D72" s="17">
        <v>11898410</v>
      </c>
      <c r="E72" s="6">
        <v>513326439</v>
      </c>
      <c r="F72" s="6" t="s">
        <v>376</v>
      </c>
      <c r="G72" s="6" t="s">
        <v>2667</v>
      </c>
      <c r="H72" s="6" t="s">
        <v>103</v>
      </c>
      <c r="I72" s="17">
        <v>6.52</v>
      </c>
      <c r="J72" s="6" t="s">
        <v>104</v>
      </c>
      <c r="K72" s="8">
        <v>5.5451E-2</v>
      </c>
      <c r="L72" s="8">
        <v>2.3599999999999999E-2</v>
      </c>
      <c r="M72" s="7">
        <v>355040.24</v>
      </c>
      <c r="N72" s="7">
        <v>122.17</v>
      </c>
      <c r="O72" s="7">
        <v>433.75</v>
      </c>
      <c r="P72" s="8">
        <v>2.1298484513003729E-4</v>
      </c>
      <c r="Q72" s="8">
        <v>1.7131213032491101E-5</v>
      </c>
    </row>
    <row r="73" spans="2:17">
      <c r="B73" s="6" t="s">
        <v>2149</v>
      </c>
      <c r="C73" s="6" t="s">
        <v>2121</v>
      </c>
      <c r="D73" s="17">
        <v>11898420</v>
      </c>
      <c r="E73" s="6">
        <v>513326439</v>
      </c>
      <c r="F73" s="6" t="s">
        <v>376</v>
      </c>
      <c r="G73" s="6" t="s">
        <v>2670</v>
      </c>
      <c r="H73" s="6" t="s">
        <v>103</v>
      </c>
      <c r="I73" s="17">
        <v>6.48</v>
      </c>
      <c r="J73" s="6" t="s">
        <v>104</v>
      </c>
      <c r="K73" s="8">
        <v>5.5453000000000002E-2</v>
      </c>
      <c r="L73" s="8">
        <v>2.58E-2</v>
      </c>
      <c r="M73" s="7">
        <v>2363537.71</v>
      </c>
      <c r="N73" s="7">
        <v>120.43</v>
      </c>
      <c r="O73" s="7">
        <v>2846.41</v>
      </c>
      <c r="P73" s="8">
        <v>1.3976765257097163E-3</v>
      </c>
      <c r="Q73" s="8">
        <v>1.1242064804106742E-4</v>
      </c>
    </row>
    <row r="74" spans="2:17">
      <c r="B74" s="6" t="s">
        <v>2150</v>
      </c>
      <c r="C74" s="6" t="s">
        <v>2121</v>
      </c>
      <c r="D74" s="17">
        <v>11898421</v>
      </c>
      <c r="E74" s="6">
        <v>513326439</v>
      </c>
      <c r="F74" s="6" t="s">
        <v>376</v>
      </c>
      <c r="G74" s="6" t="s">
        <v>2671</v>
      </c>
      <c r="H74" s="6" t="s">
        <v>103</v>
      </c>
      <c r="I74" s="17">
        <v>6.38</v>
      </c>
      <c r="J74" s="6" t="s">
        <v>104</v>
      </c>
      <c r="K74" s="8">
        <v>5.5453000000000002E-2</v>
      </c>
      <c r="L74" s="8">
        <v>3.2399999999999998E-2</v>
      </c>
      <c r="M74" s="7">
        <v>4616725.43</v>
      </c>
      <c r="N74" s="7">
        <v>116.06</v>
      </c>
      <c r="O74" s="7">
        <v>5358.17</v>
      </c>
      <c r="P74" s="8">
        <v>2.6310294124044079E-3</v>
      </c>
      <c r="Q74" s="8">
        <v>2.1162409621741291E-4</v>
      </c>
    </row>
    <row r="75" spans="2:17">
      <c r="B75" s="6" t="s">
        <v>2151</v>
      </c>
      <c r="C75" s="6" t="s">
        <v>2105</v>
      </c>
      <c r="D75" s="17">
        <v>99103947</v>
      </c>
      <c r="E75" s="6">
        <v>513326439</v>
      </c>
      <c r="F75" s="6" t="s">
        <v>376</v>
      </c>
      <c r="G75" s="6" t="s">
        <v>2672</v>
      </c>
      <c r="H75" s="6" t="s">
        <v>103</v>
      </c>
      <c r="I75" s="17">
        <v>6.24</v>
      </c>
      <c r="J75" s="6" t="s">
        <v>104</v>
      </c>
      <c r="K75" s="8">
        <v>5.5453000000000002E-2</v>
      </c>
      <c r="L75" s="8">
        <v>4.19E-2</v>
      </c>
      <c r="M75" s="7">
        <v>5635025.0599999996</v>
      </c>
      <c r="N75" s="7">
        <v>109.95</v>
      </c>
      <c r="O75" s="7">
        <v>6195.71</v>
      </c>
      <c r="P75" s="8">
        <v>3.0422878036210337E-3</v>
      </c>
      <c r="Q75" s="8">
        <v>2.4470323434590307E-4</v>
      </c>
    </row>
    <row r="76" spans="2:17">
      <c r="B76" s="6" t="s">
        <v>2152</v>
      </c>
      <c r="C76" s="6" t="s">
        <v>2121</v>
      </c>
      <c r="D76" s="17">
        <v>11896140</v>
      </c>
      <c r="E76" s="6">
        <v>513326439</v>
      </c>
      <c r="F76" s="6" t="s">
        <v>376</v>
      </c>
      <c r="G76" s="6" t="s">
        <v>2673</v>
      </c>
      <c r="H76" s="6" t="s">
        <v>103</v>
      </c>
      <c r="I76" s="17">
        <v>6.38</v>
      </c>
      <c r="J76" s="6" t="s">
        <v>104</v>
      </c>
      <c r="K76" s="8">
        <v>5.5E-2</v>
      </c>
      <c r="L76" s="8">
        <v>3.2399999999999998E-2</v>
      </c>
      <c r="M76" s="7">
        <v>4161372.85</v>
      </c>
      <c r="N76" s="7">
        <v>119</v>
      </c>
      <c r="O76" s="7">
        <v>4952.03</v>
      </c>
      <c r="P76" s="8">
        <v>2.4316019426612072E-3</v>
      </c>
      <c r="Q76" s="8">
        <v>1.9558335648020035E-4</v>
      </c>
    </row>
    <row r="77" spans="2:17">
      <c r="B77" s="6" t="s">
        <v>2153</v>
      </c>
      <c r="C77" s="6" t="s">
        <v>2121</v>
      </c>
      <c r="D77" s="17">
        <v>11896150</v>
      </c>
      <c r="E77" s="6">
        <v>513326439</v>
      </c>
      <c r="F77" s="6" t="s">
        <v>376</v>
      </c>
      <c r="G77" s="6" t="s">
        <v>2674</v>
      </c>
      <c r="H77" s="6" t="s">
        <v>103</v>
      </c>
      <c r="I77" s="17">
        <v>6.38</v>
      </c>
      <c r="J77" s="6" t="s">
        <v>104</v>
      </c>
      <c r="K77" s="8">
        <v>5.5E-2</v>
      </c>
      <c r="L77" s="8">
        <v>3.2399999999999998E-2</v>
      </c>
      <c r="M77" s="7">
        <v>2423475.56</v>
      </c>
      <c r="N77" s="7">
        <v>119.1</v>
      </c>
      <c r="O77" s="7">
        <v>2886.36</v>
      </c>
      <c r="P77" s="8">
        <v>1.4172932278721257E-3</v>
      </c>
      <c r="Q77" s="8">
        <v>1.1399849694169687E-4</v>
      </c>
    </row>
    <row r="78" spans="2:17">
      <c r="B78" s="6" t="s">
        <v>2154</v>
      </c>
      <c r="C78" s="6" t="s">
        <v>2121</v>
      </c>
      <c r="D78" s="17">
        <v>11896160</v>
      </c>
      <c r="E78" s="6">
        <v>513326439</v>
      </c>
      <c r="F78" s="6" t="s">
        <v>376</v>
      </c>
      <c r="G78" s="6" t="s">
        <v>2674</v>
      </c>
      <c r="H78" s="6" t="s">
        <v>103</v>
      </c>
      <c r="I78" s="17">
        <v>6.47</v>
      </c>
      <c r="J78" s="6" t="s">
        <v>104</v>
      </c>
      <c r="K78" s="8">
        <v>5.5E-2</v>
      </c>
      <c r="L78" s="8">
        <v>2.69E-2</v>
      </c>
      <c r="M78" s="7">
        <v>1709096.63</v>
      </c>
      <c r="N78" s="7">
        <v>121.45</v>
      </c>
      <c r="O78" s="7">
        <v>2075.6999999999998</v>
      </c>
      <c r="P78" s="8">
        <v>1.0192337591617715E-3</v>
      </c>
      <c r="Q78" s="8">
        <v>8.1981000326321096E-5</v>
      </c>
    </row>
    <row r="79" spans="2:17">
      <c r="B79" s="6" t="s">
        <v>2155</v>
      </c>
      <c r="C79" s="6" t="s">
        <v>2121</v>
      </c>
      <c r="D79" s="17">
        <v>11898170</v>
      </c>
      <c r="E79" s="6">
        <v>513326439</v>
      </c>
      <c r="F79" s="6" t="s">
        <v>376</v>
      </c>
      <c r="G79" s="6" t="s">
        <v>2674</v>
      </c>
      <c r="H79" s="6" t="s">
        <v>103</v>
      </c>
      <c r="I79" s="17">
        <v>6.38</v>
      </c>
      <c r="J79" s="6" t="s">
        <v>104</v>
      </c>
      <c r="K79" s="8">
        <v>5.5E-2</v>
      </c>
      <c r="L79" s="8">
        <v>3.2399999999999998E-2</v>
      </c>
      <c r="M79" s="7">
        <v>3146176.91</v>
      </c>
      <c r="N79" s="7">
        <v>117.32</v>
      </c>
      <c r="O79" s="7">
        <v>3691.09</v>
      </c>
      <c r="P79" s="8">
        <v>1.8124408807170707E-3</v>
      </c>
      <c r="Q79" s="8">
        <v>1.4578178469647858E-4</v>
      </c>
    </row>
    <row r="80" spans="2:17">
      <c r="B80" s="6" t="s">
        <v>2156</v>
      </c>
      <c r="C80" s="6" t="s">
        <v>2121</v>
      </c>
      <c r="D80" s="17">
        <v>11898180</v>
      </c>
      <c r="E80" s="6">
        <v>513326439</v>
      </c>
      <c r="F80" s="6" t="s">
        <v>376</v>
      </c>
      <c r="G80" s="6" t="s">
        <v>2674</v>
      </c>
      <c r="H80" s="6" t="s">
        <v>103</v>
      </c>
      <c r="I80" s="17">
        <v>6.39</v>
      </c>
      <c r="J80" s="6" t="s">
        <v>104</v>
      </c>
      <c r="K80" s="8">
        <v>5.5E-2</v>
      </c>
      <c r="L80" s="8">
        <v>3.2000000000000001E-2</v>
      </c>
      <c r="M80" s="7">
        <v>1387828.38</v>
      </c>
      <c r="N80" s="7">
        <v>117.95</v>
      </c>
      <c r="O80" s="7">
        <v>1636.94</v>
      </c>
      <c r="P80" s="8">
        <v>8.0378884700210555E-4</v>
      </c>
      <c r="Q80" s="8">
        <v>6.4651914377881234E-5</v>
      </c>
    </row>
    <row r="81" spans="2:17">
      <c r="B81" s="6" t="s">
        <v>2157</v>
      </c>
      <c r="C81" s="6" t="s">
        <v>2121</v>
      </c>
      <c r="D81" s="17">
        <v>11898190</v>
      </c>
      <c r="E81" s="6">
        <v>513326439</v>
      </c>
      <c r="F81" s="6" t="s">
        <v>376</v>
      </c>
      <c r="G81" s="6" t="s">
        <v>2674</v>
      </c>
      <c r="H81" s="6" t="s">
        <v>103</v>
      </c>
      <c r="I81" s="17">
        <v>6.48</v>
      </c>
      <c r="J81" s="6" t="s">
        <v>104</v>
      </c>
      <c r="K81" s="8">
        <v>5.5E-2</v>
      </c>
      <c r="L81" s="8">
        <v>2.5899999999999999E-2</v>
      </c>
      <c r="M81" s="7">
        <v>1761626.92</v>
      </c>
      <c r="N81" s="7">
        <v>121.18</v>
      </c>
      <c r="O81" s="7">
        <v>2134.7399999999998</v>
      </c>
      <c r="P81" s="8">
        <v>1.0482242496666185E-3</v>
      </c>
      <c r="Q81" s="8">
        <v>8.4312820078340171E-5</v>
      </c>
    </row>
    <row r="82" spans="2:17">
      <c r="B82" s="6" t="s">
        <v>2158</v>
      </c>
      <c r="C82" s="6" t="s">
        <v>2105</v>
      </c>
      <c r="D82" s="17">
        <v>99104598</v>
      </c>
      <c r="E82" s="6" t="s">
        <v>3822</v>
      </c>
      <c r="F82" s="6" t="s">
        <v>376</v>
      </c>
      <c r="G82" s="6" t="s">
        <v>2660</v>
      </c>
      <c r="H82" s="6" t="s">
        <v>269</v>
      </c>
      <c r="I82" s="17">
        <v>4.1100000000000003</v>
      </c>
      <c r="J82" s="6" t="s">
        <v>46</v>
      </c>
      <c r="K82" s="8">
        <v>2.98E-2</v>
      </c>
      <c r="L82" s="8">
        <v>2.7199999999999998E-2</v>
      </c>
      <c r="M82" s="7">
        <v>13263389.699999999</v>
      </c>
      <c r="N82" s="7">
        <v>101.19</v>
      </c>
      <c r="O82" s="7">
        <v>53450.02</v>
      </c>
      <c r="P82" s="8">
        <v>2.6245635116766329E-2</v>
      </c>
      <c r="Q82" s="8">
        <v>2.1110401826188127E-3</v>
      </c>
    </row>
    <row r="83" spans="2:17">
      <c r="B83" s="6" t="s">
        <v>2159</v>
      </c>
      <c r="C83" s="6" t="s">
        <v>2121</v>
      </c>
      <c r="D83" s="17">
        <v>99103350</v>
      </c>
      <c r="E83" s="6" t="s">
        <v>3821</v>
      </c>
      <c r="F83" s="6" t="s">
        <v>416</v>
      </c>
      <c r="G83" s="6" t="s">
        <v>2675</v>
      </c>
      <c r="H83" s="6" t="s">
        <v>269</v>
      </c>
      <c r="I83" s="17">
        <v>2.3199999999999998</v>
      </c>
      <c r="J83" s="6" t="s">
        <v>104</v>
      </c>
      <c r="K83" s="8">
        <v>3.6499999999999998E-2</v>
      </c>
      <c r="L83" s="8">
        <v>0.03</v>
      </c>
      <c r="M83" s="7">
        <v>92537.600000000006</v>
      </c>
      <c r="N83" s="7">
        <v>104.13</v>
      </c>
      <c r="O83" s="7">
        <v>96.36</v>
      </c>
      <c r="P83" s="8">
        <v>4.7315780234536929E-5</v>
      </c>
      <c r="Q83" s="8">
        <v>3.8057952456734124E-6</v>
      </c>
    </row>
    <row r="84" spans="2:17">
      <c r="B84" s="6" t="s">
        <v>2160</v>
      </c>
      <c r="C84" s="6" t="s">
        <v>2121</v>
      </c>
      <c r="D84" s="17">
        <v>99103343</v>
      </c>
      <c r="E84" s="6" t="s">
        <v>3821</v>
      </c>
      <c r="F84" s="6" t="s">
        <v>416</v>
      </c>
      <c r="G84" s="6" t="s">
        <v>2676</v>
      </c>
      <c r="H84" s="6" t="s">
        <v>269</v>
      </c>
      <c r="I84" s="17">
        <v>4.59</v>
      </c>
      <c r="J84" s="6" t="s">
        <v>104</v>
      </c>
      <c r="K84" s="8">
        <v>3.9100000000000003E-2</v>
      </c>
      <c r="L84" s="8">
        <v>3.0200000000000001E-2</v>
      </c>
      <c r="M84" s="7">
        <v>14004170.41</v>
      </c>
      <c r="N84" s="7">
        <v>105.92</v>
      </c>
      <c r="O84" s="7">
        <v>14833.22</v>
      </c>
      <c r="P84" s="8">
        <v>7.2835759411637386E-3</v>
      </c>
      <c r="Q84" s="8">
        <v>5.8584680525142977E-4</v>
      </c>
    </row>
    <row r="85" spans="2:17">
      <c r="B85" s="6" t="s">
        <v>2161</v>
      </c>
      <c r="C85" s="6" t="s">
        <v>2121</v>
      </c>
      <c r="D85" s="17">
        <v>99103376</v>
      </c>
      <c r="E85" s="6" t="s">
        <v>3821</v>
      </c>
      <c r="F85" s="6" t="s">
        <v>416</v>
      </c>
      <c r="G85" s="6" t="s">
        <v>2675</v>
      </c>
      <c r="H85" s="6" t="s">
        <v>269</v>
      </c>
      <c r="I85" s="17">
        <v>4.58</v>
      </c>
      <c r="J85" s="6" t="s">
        <v>104</v>
      </c>
      <c r="K85" s="8">
        <v>3.6499999999999998E-2</v>
      </c>
      <c r="L85" s="8">
        <v>3.5099999999999999E-2</v>
      </c>
      <c r="M85" s="7">
        <v>77112.09</v>
      </c>
      <c r="N85" s="7">
        <v>106.36</v>
      </c>
      <c r="O85" s="7">
        <v>82.02</v>
      </c>
      <c r="P85" s="8">
        <v>4.0274390772485667E-5</v>
      </c>
      <c r="Q85" s="8">
        <v>3.2394284563110552E-6</v>
      </c>
    </row>
    <row r="86" spans="2:17">
      <c r="B86" s="6" t="s">
        <v>2162</v>
      </c>
      <c r="C86" s="6" t="s">
        <v>2121</v>
      </c>
      <c r="D86" s="17">
        <v>99103368</v>
      </c>
      <c r="E86" s="6" t="s">
        <v>3821</v>
      </c>
      <c r="F86" s="6" t="s">
        <v>416</v>
      </c>
      <c r="G86" s="6" t="s">
        <v>2676</v>
      </c>
      <c r="H86" s="6" t="s">
        <v>269</v>
      </c>
      <c r="I86" s="17">
        <v>2.2999999999999998</v>
      </c>
      <c r="J86" s="6" t="s">
        <v>104</v>
      </c>
      <c r="K86" s="8">
        <v>3.9100000000000003E-2</v>
      </c>
      <c r="L86" s="8">
        <v>3.0700000000000002E-2</v>
      </c>
      <c r="M86" s="7">
        <v>16800000</v>
      </c>
      <c r="N86" s="7">
        <v>103.66</v>
      </c>
      <c r="O86" s="7">
        <v>17414.88</v>
      </c>
      <c r="P86" s="8">
        <v>8.5512519187508577E-3</v>
      </c>
      <c r="Q86" s="8">
        <v>6.8781099530897669E-4</v>
      </c>
    </row>
    <row r="87" spans="2:17">
      <c r="B87" s="6" t="s">
        <v>2163</v>
      </c>
      <c r="C87" s="6" t="s">
        <v>2105</v>
      </c>
      <c r="D87" s="17">
        <v>899102790</v>
      </c>
      <c r="E87" s="45">
        <v>520030677</v>
      </c>
      <c r="F87" s="6" t="s">
        <v>449</v>
      </c>
      <c r="G87" s="6" t="s">
        <v>1979</v>
      </c>
      <c r="H87" s="6" t="s">
        <v>269</v>
      </c>
      <c r="I87" s="17">
        <v>4.28</v>
      </c>
      <c r="J87" s="6" t="s">
        <v>104</v>
      </c>
      <c r="K87" s="8">
        <v>4.9000000000000002E-2</v>
      </c>
      <c r="L87" s="8">
        <v>5.8500000000000003E-2</v>
      </c>
      <c r="M87" s="7">
        <v>10000000</v>
      </c>
      <c r="N87" s="7">
        <v>101.2953</v>
      </c>
      <c r="O87" s="7">
        <v>10129.530000000001</v>
      </c>
      <c r="P87" s="8">
        <v>4.973916722282575E-3</v>
      </c>
      <c r="Q87" s="8">
        <v>4.0007178408993566E-4</v>
      </c>
    </row>
    <row r="88" spans="2:17">
      <c r="B88" s="6" t="s">
        <v>2163</v>
      </c>
      <c r="C88" s="6" t="s">
        <v>2105</v>
      </c>
      <c r="D88" s="17">
        <v>99102790</v>
      </c>
      <c r="E88" s="45">
        <v>520030677</v>
      </c>
      <c r="F88" s="6" t="s">
        <v>449</v>
      </c>
      <c r="G88" s="6" t="s">
        <v>1979</v>
      </c>
      <c r="H88" s="6" t="s">
        <v>269</v>
      </c>
      <c r="I88" s="17">
        <v>4.32</v>
      </c>
      <c r="J88" s="6" t="s">
        <v>104</v>
      </c>
      <c r="K88" s="8">
        <v>4.9000000000000002E-2</v>
      </c>
      <c r="L88" s="8">
        <v>1.72E-2</v>
      </c>
      <c r="M88" s="7">
        <v>2000000</v>
      </c>
      <c r="N88" s="7">
        <v>115.71</v>
      </c>
      <c r="O88" s="7">
        <v>2314.1999999999998</v>
      </c>
      <c r="P88" s="8">
        <v>1.1363447345243396E-3</v>
      </c>
      <c r="Q88" s="8">
        <v>9.1400699019690844E-5</v>
      </c>
    </row>
    <row r="89" spans="2:17">
      <c r="B89" s="6" t="s">
        <v>2164</v>
      </c>
      <c r="C89" s="6" t="s">
        <v>2105</v>
      </c>
      <c r="D89" s="17">
        <v>899102675</v>
      </c>
      <c r="E89" s="45">
        <v>514065283</v>
      </c>
      <c r="F89" s="6" t="s">
        <v>449</v>
      </c>
      <c r="G89" s="6" t="s">
        <v>2677</v>
      </c>
      <c r="H89" s="6" t="s">
        <v>1847</v>
      </c>
      <c r="I89" s="17">
        <v>1.55</v>
      </c>
      <c r="J89" s="6" t="s">
        <v>104</v>
      </c>
      <c r="K89" s="8">
        <v>5.2499999999999998E-2</v>
      </c>
      <c r="L89" s="8">
        <v>5.3199999999999997E-2</v>
      </c>
      <c r="M89" s="7">
        <v>3200000</v>
      </c>
      <c r="N89" s="7">
        <v>101.8122</v>
      </c>
      <c r="O89" s="7">
        <v>3257.99</v>
      </c>
      <c r="P89" s="8">
        <v>1.5997752059601388E-3</v>
      </c>
      <c r="Q89" s="8">
        <v>1.286762437987912E-4</v>
      </c>
    </row>
    <row r="90" spans="2:17">
      <c r="B90" s="6" t="s">
        <v>2164</v>
      </c>
      <c r="C90" s="6" t="s">
        <v>2105</v>
      </c>
      <c r="D90" s="17">
        <v>99102675</v>
      </c>
      <c r="E90" s="45">
        <v>514065283</v>
      </c>
      <c r="F90" s="6" t="s">
        <v>449</v>
      </c>
      <c r="G90" s="6" t="s">
        <v>2678</v>
      </c>
      <c r="H90" s="6" t="s">
        <v>1847</v>
      </c>
      <c r="I90" s="17">
        <v>1.57</v>
      </c>
      <c r="J90" s="6" t="s">
        <v>104</v>
      </c>
      <c r="K90" s="8">
        <v>5.2499999999999998E-2</v>
      </c>
      <c r="L90" s="8">
        <v>3.4299999999999997E-2</v>
      </c>
      <c r="M90" s="7">
        <v>28800000</v>
      </c>
      <c r="N90" s="7">
        <v>104.7</v>
      </c>
      <c r="O90" s="7">
        <v>30153.599999999999</v>
      </c>
      <c r="P90" s="8">
        <v>1.4806362711499925E-2</v>
      </c>
      <c r="Q90" s="8">
        <v>1.1909342831043774E-3</v>
      </c>
    </row>
    <row r="91" spans="2:17">
      <c r="B91" s="6" t="s">
        <v>2679</v>
      </c>
      <c r="C91" s="6" t="s">
        <v>2105</v>
      </c>
      <c r="D91" s="17">
        <v>99104697</v>
      </c>
      <c r="E91" s="45">
        <v>550011340</v>
      </c>
      <c r="F91" s="6"/>
      <c r="G91" s="6" t="s">
        <v>2680</v>
      </c>
      <c r="H91" s="6"/>
      <c r="I91" s="17">
        <v>3.33</v>
      </c>
      <c r="J91" s="6" t="s">
        <v>42</v>
      </c>
      <c r="K91" s="8">
        <v>4.5302000000000002E-2</v>
      </c>
      <c r="L91" s="8">
        <v>5.74E-2</v>
      </c>
      <c r="M91" s="7">
        <v>529879.69999999995</v>
      </c>
      <c r="N91" s="7">
        <v>100.17</v>
      </c>
      <c r="O91" s="7">
        <v>1852.42</v>
      </c>
      <c r="P91" s="8">
        <v>9.0959628084330535E-4</v>
      </c>
      <c r="Q91" s="8">
        <v>7.3162424543278775E-5</v>
      </c>
    </row>
    <row r="92" spans="2:17">
      <c r="B92" s="6" t="s">
        <v>2165</v>
      </c>
      <c r="C92" s="6" t="s">
        <v>2105</v>
      </c>
      <c r="D92" s="17">
        <v>99103319</v>
      </c>
      <c r="E92" s="45">
        <v>510454333</v>
      </c>
      <c r="F92" s="6" t="s">
        <v>241</v>
      </c>
      <c r="G92" s="6" t="s">
        <v>2681</v>
      </c>
      <c r="H92" s="6" t="s">
        <v>1847</v>
      </c>
      <c r="I92" s="17">
        <v>0.49</v>
      </c>
      <c r="J92" s="6" t="s">
        <v>104</v>
      </c>
      <c r="K92" s="8">
        <v>1.1368E-2</v>
      </c>
      <c r="L92" s="8">
        <v>2.2499999999999999E-2</v>
      </c>
      <c r="M92" s="7">
        <v>8511343</v>
      </c>
      <c r="N92" s="7">
        <v>107.36</v>
      </c>
      <c r="O92" s="7">
        <v>9137.7800000000007</v>
      </c>
      <c r="P92" s="8">
        <v>4.4869363876250202E-3</v>
      </c>
      <c r="Q92" s="8">
        <v>3.6090203071823988E-4</v>
      </c>
    </row>
    <row r="93" spans="2:17">
      <c r="B93" s="6" t="s">
        <v>2118</v>
      </c>
      <c r="C93" s="6" t="s">
        <v>2105</v>
      </c>
      <c r="D93" s="17">
        <v>99103335</v>
      </c>
      <c r="E93" s="45">
        <v>520037540</v>
      </c>
      <c r="F93" s="6"/>
      <c r="G93" s="6" t="s">
        <v>2658</v>
      </c>
      <c r="H93" s="6"/>
      <c r="I93" s="17">
        <v>1.76</v>
      </c>
      <c r="J93" s="6" t="s">
        <v>104</v>
      </c>
      <c r="K93" s="8">
        <v>4.7500000000000001E-2</v>
      </c>
      <c r="L93" s="8">
        <v>1.66E-2</v>
      </c>
      <c r="M93" s="7">
        <v>22512500</v>
      </c>
      <c r="N93" s="7">
        <v>105.9</v>
      </c>
      <c r="O93" s="7">
        <v>23840.74</v>
      </c>
      <c r="P93" s="8">
        <v>1.170655058601841E-2</v>
      </c>
      <c r="Q93" s="8">
        <v>9.4160414015500161E-4</v>
      </c>
    </row>
    <row r="94" spans="2:17">
      <c r="B94" s="6" t="s">
        <v>2682</v>
      </c>
      <c r="C94" s="6" t="s">
        <v>2105</v>
      </c>
      <c r="D94" s="17">
        <v>99104689</v>
      </c>
      <c r="E94" s="45">
        <v>550013098</v>
      </c>
      <c r="F94" s="6"/>
      <c r="G94" s="6" t="s">
        <v>2680</v>
      </c>
      <c r="H94" s="6"/>
      <c r="I94" s="17">
        <v>3.33</v>
      </c>
      <c r="J94" s="6" t="s">
        <v>42</v>
      </c>
      <c r="K94" s="8">
        <v>4.4638999999999998E-2</v>
      </c>
      <c r="L94" s="8">
        <v>5.74E-2</v>
      </c>
      <c r="M94" s="7">
        <v>893035.86</v>
      </c>
      <c r="N94" s="7">
        <v>100.17</v>
      </c>
      <c r="O94" s="7">
        <v>3121.99</v>
      </c>
      <c r="P94" s="8">
        <v>1.5329949432795968E-3</v>
      </c>
      <c r="Q94" s="8">
        <v>1.2330484328601014E-4</v>
      </c>
    </row>
    <row r="95" spans="2:17">
      <c r="B95" s="6" t="s">
        <v>2166</v>
      </c>
      <c r="C95" s="6" t="s">
        <v>2105</v>
      </c>
      <c r="D95" s="17">
        <v>991031453</v>
      </c>
      <c r="E95" s="6"/>
      <c r="F95" s="6"/>
      <c r="G95" s="6"/>
      <c r="H95" s="6"/>
      <c r="J95" s="6" t="s">
        <v>42</v>
      </c>
      <c r="K95" s="8">
        <v>0</v>
      </c>
      <c r="L95" s="8">
        <v>0</v>
      </c>
      <c r="M95" s="7">
        <v>25282.01</v>
      </c>
      <c r="N95" s="7">
        <v>100.5</v>
      </c>
      <c r="O95" s="7">
        <v>88.68</v>
      </c>
      <c r="P95" s="8">
        <v>4.354465951845927E-5</v>
      </c>
      <c r="Q95" s="8">
        <v>3.5024690990693048E-6</v>
      </c>
    </row>
    <row r="96" spans="2:17">
      <c r="B96" s="6" t="s">
        <v>2167</v>
      </c>
      <c r="C96" s="6" t="s">
        <v>2105</v>
      </c>
      <c r="D96" s="17">
        <v>991031454</v>
      </c>
      <c r="E96" s="6"/>
      <c r="F96" s="6"/>
      <c r="G96" s="6"/>
      <c r="H96" s="6"/>
      <c r="J96" s="6" t="s">
        <v>42</v>
      </c>
      <c r="K96" s="8">
        <v>0</v>
      </c>
      <c r="L96" s="8">
        <v>0</v>
      </c>
      <c r="M96" s="7">
        <v>189695</v>
      </c>
      <c r="N96" s="7">
        <v>100.5</v>
      </c>
      <c r="O96" s="7">
        <v>665.37</v>
      </c>
      <c r="P96" s="8">
        <v>3.2671752485111913E-4</v>
      </c>
      <c r="Q96" s="8">
        <v>2.6279182052861336E-5</v>
      </c>
    </row>
    <row r="97" spans="2:17">
      <c r="B97" s="6" t="s">
        <v>2683</v>
      </c>
      <c r="C97" s="6" t="s">
        <v>2105</v>
      </c>
      <c r="D97" s="17">
        <v>99104895</v>
      </c>
      <c r="E97" s="45">
        <v>514892801</v>
      </c>
      <c r="F97" s="6"/>
      <c r="G97" s="6" t="s">
        <v>2684</v>
      </c>
      <c r="H97" s="6"/>
      <c r="I97" s="17">
        <v>5</v>
      </c>
      <c r="J97" s="6" t="s">
        <v>104</v>
      </c>
      <c r="K97" s="8">
        <v>3.6999999999999998E-2</v>
      </c>
      <c r="L97" s="8">
        <v>3.73E-2</v>
      </c>
      <c r="M97" s="7">
        <v>10100581.390000001</v>
      </c>
      <c r="N97" s="7">
        <v>100</v>
      </c>
      <c r="O97" s="7">
        <v>10100.58</v>
      </c>
      <c r="P97" s="8">
        <v>4.9597013648957971E-3</v>
      </c>
      <c r="Q97" s="8">
        <v>3.9892838670136938E-4</v>
      </c>
    </row>
    <row r="98" spans="2:17">
      <c r="B98" s="6" t="s">
        <v>2168</v>
      </c>
      <c r="C98" s="6" t="s">
        <v>2121</v>
      </c>
      <c r="D98" s="17">
        <v>888223427</v>
      </c>
      <c r="E98" s="6"/>
      <c r="F98" s="6"/>
      <c r="G98" s="6"/>
      <c r="H98" s="6"/>
      <c r="J98" s="6" t="s">
        <v>104</v>
      </c>
      <c r="K98" s="97"/>
      <c r="L98" s="97"/>
      <c r="M98" s="7">
        <v>4</v>
      </c>
      <c r="N98" s="7">
        <v>0</v>
      </c>
      <c r="O98" s="7">
        <v>0</v>
      </c>
      <c r="P98" s="8">
        <v>0</v>
      </c>
      <c r="Q98" s="8">
        <v>0</v>
      </c>
    </row>
    <row r="99" spans="2:17">
      <c r="B99" s="6" t="s">
        <v>2169</v>
      </c>
      <c r="C99" s="6" t="s">
        <v>2105</v>
      </c>
      <c r="D99" s="17">
        <v>99104564</v>
      </c>
      <c r="E99" s="6"/>
      <c r="F99" s="6"/>
      <c r="G99" s="6" t="s">
        <v>2047</v>
      </c>
      <c r="H99" s="6"/>
      <c r="I99" s="17">
        <v>2.64</v>
      </c>
      <c r="J99" s="6" t="s">
        <v>104</v>
      </c>
      <c r="K99" s="8">
        <v>5.5E-2</v>
      </c>
      <c r="L99" s="8">
        <v>5.4199999999999998E-2</v>
      </c>
      <c r="M99" s="7">
        <v>45409086</v>
      </c>
      <c r="N99" s="7">
        <v>103.32</v>
      </c>
      <c r="O99" s="7">
        <v>46916.67</v>
      </c>
      <c r="P99" s="8">
        <v>2.3037555490413985E-2</v>
      </c>
      <c r="Q99" s="8">
        <v>1.8530016565880905E-3</v>
      </c>
    </row>
    <row r="100" spans="2:17">
      <c r="B100" s="6" t="s">
        <v>2170</v>
      </c>
      <c r="C100" s="6" t="s">
        <v>2105</v>
      </c>
      <c r="D100" s="17">
        <v>991031451</v>
      </c>
      <c r="E100" s="90">
        <v>231</v>
      </c>
      <c r="F100" s="6">
        <v>0</v>
      </c>
      <c r="G100" s="53">
        <v>42711</v>
      </c>
      <c r="H100" s="6" t="s">
        <v>2763</v>
      </c>
      <c r="I100">
        <v>0.33</v>
      </c>
      <c r="J100" s="6" t="s">
        <v>42</v>
      </c>
      <c r="K100" s="97">
        <v>1.52E-2</v>
      </c>
      <c r="L100" s="97">
        <v>1.5299999999999999E-2</v>
      </c>
      <c r="M100" s="7">
        <v>48301.48</v>
      </c>
      <c r="N100" s="7">
        <v>100.5</v>
      </c>
      <c r="O100" s="7">
        <v>169.42</v>
      </c>
      <c r="P100" s="8">
        <v>8.3190530171598648E-5</v>
      </c>
      <c r="Q100" s="8">
        <v>6.6913431976130084E-6</v>
      </c>
    </row>
    <row r="101" spans="2:17">
      <c r="B101" s="6" t="s">
        <v>2171</v>
      </c>
      <c r="C101" s="6" t="s">
        <v>2105</v>
      </c>
      <c r="D101" s="17">
        <v>991031452</v>
      </c>
      <c r="E101" s="90">
        <v>231</v>
      </c>
      <c r="F101" s="6">
        <v>0</v>
      </c>
      <c r="G101" s="53">
        <v>42711</v>
      </c>
      <c r="H101" s="6" t="s">
        <v>2763</v>
      </c>
      <c r="I101">
        <v>0.33</v>
      </c>
      <c r="J101" s="6" t="s">
        <v>42</v>
      </c>
      <c r="K101" s="97">
        <v>1.0200000000000001E-2</v>
      </c>
      <c r="L101" s="97">
        <v>1E-4</v>
      </c>
      <c r="M101" s="7">
        <v>88940.67</v>
      </c>
      <c r="N101" s="7">
        <v>100.5</v>
      </c>
      <c r="O101" s="7">
        <v>311.97000000000003</v>
      </c>
      <c r="P101" s="8">
        <v>1.5318704815035791E-4</v>
      </c>
      <c r="Q101" s="8">
        <v>1.23214398380317E-5</v>
      </c>
    </row>
    <row r="102" spans="2:17">
      <c r="B102" s="6" t="s">
        <v>3203</v>
      </c>
      <c r="C102" s="6" t="s">
        <v>2105</v>
      </c>
      <c r="D102" s="17">
        <v>10038445</v>
      </c>
      <c r="E102" s="90">
        <v>231</v>
      </c>
      <c r="F102" s="6" t="s">
        <v>102</v>
      </c>
      <c r="G102" s="53">
        <v>42345</v>
      </c>
      <c r="H102" s="6" t="s">
        <v>103</v>
      </c>
      <c r="I102">
        <v>0.01</v>
      </c>
      <c r="J102" s="6" t="s">
        <v>42</v>
      </c>
      <c r="K102" s="98">
        <v>0</v>
      </c>
      <c r="L102" s="98">
        <v>1.1000000000000001E-3</v>
      </c>
      <c r="M102" s="7">
        <v>1890.1</v>
      </c>
      <c r="N102" s="7">
        <v>100.87</v>
      </c>
      <c r="O102" s="7">
        <v>6.6538381063000003</v>
      </c>
      <c r="P102" s="8">
        <v>3.26724306303319E-6</v>
      </c>
      <c r="Q102" s="8">
        <v>2.6279727511869162E-7</v>
      </c>
    </row>
    <row r="103" spans="2:17">
      <c r="B103" s="6" t="s">
        <v>3204</v>
      </c>
      <c r="C103" s="6" t="s">
        <v>2105</v>
      </c>
      <c r="D103" s="17">
        <v>10038444</v>
      </c>
      <c r="E103" s="90">
        <v>231</v>
      </c>
      <c r="F103" s="6" t="s">
        <v>102</v>
      </c>
      <c r="G103" s="53">
        <v>42330</v>
      </c>
      <c r="H103" s="6" t="s">
        <v>103</v>
      </c>
      <c r="J103" s="6" t="s">
        <v>42</v>
      </c>
      <c r="K103" s="98">
        <v>3.7999999999999999E-2</v>
      </c>
      <c r="L103" s="98">
        <v>0</v>
      </c>
      <c r="M103" s="7">
        <v>1114.27</v>
      </c>
      <c r="N103" s="7">
        <v>100.71</v>
      </c>
      <c r="O103" s="7">
        <v>3.9164127963299999</v>
      </c>
      <c r="P103" s="8">
        <v>1.9230814360614212E-6</v>
      </c>
      <c r="Q103" s="8">
        <v>1.5468104192992142E-7</v>
      </c>
    </row>
    <row r="104" spans="2:17">
      <c r="B104" s="6" t="s">
        <v>3205</v>
      </c>
      <c r="C104" s="6" t="s">
        <v>2105</v>
      </c>
      <c r="D104" s="17">
        <v>10038862</v>
      </c>
      <c r="E104" s="90">
        <v>1037</v>
      </c>
      <c r="F104" s="6" t="s">
        <v>284</v>
      </c>
      <c r="G104" s="53">
        <v>42747</v>
      </c>
      <c r="H104" s="6" t="s">
        <v>1847</v>
      </c>
      <c r="I104">
        <v>0.53</v>
      </c>
      <c r="J104" s="6" t="s">
        <v>46</v>
      </c>
      <c r="K104" s="98">
        <v>2.7400000000000001E-2</v>
      </c>
      <c r="L104" s="98">
        <v>8.0000000000000002E-3</v>
      </c>
      <c r="M104" s="7">
        <v>642313.26</v>
      </c>
      <c r="N104" s="7">
        <v>100.34</v>
      </c>
      <c r="O104" s="7">
        <v>2566.7098006470301</v>
      </c>
      <c r="P104" s="8">
        <v>1.2603349611171335E-3</v>
      </c>
      <c r="Q104" s="8">
        <v>1.013737230834975E-4</v>
      </c>
    </row>
    <row r="105" spans="2:17">
      <c r="B105" s="6" t="s">
        <v>3206</v>
      </c>
      <c r="C105" s="6" t="s">
        <v>2121</v>
      </c>
      <c r="D105" s="17">
        <v>10036914</v>
      </c>
      <c r="E105" s="90">
        <v>11221</v>
      </c>
      <c r="F105" s="6" t="s">
        <v>299</v>
      </c>
      <c r="G105" s="53">
        <v>42191</v>
      </c>
      <c r="H105" s="6" t="s">
        <v>1847</v>
      </c>
      <c r="I105">
        <v>6.9</v>
      </c>
      <c r="J105" s="6" t="s">
        <v>104</v>
      </c>
      <c r="K105" s="98">
        <v>3.0200000000000001E-2</v>
      </c>
      <c r="L105" s="98">
        <v>1.9E-2</v>
      </c>
      <c r="M105" s="7">
        <v>1871612.38</v>
      </c>
      <c r="N105" s="7">
        <v>108.34</v>
      </c>
      <c r="O105" s="7">
        <v>2027.7048524920001</v>
      </c>
      <c r="P105" s="8">
        <v>9.95666637411951E-4</v>
      </c>
      <c r="Q105" s="8">
        <v>8.0085403562089687E-5</v>
      </c>
    </row>
    <row r="106" spans="2:17">
      <c r="B106" s="6" t="s">
        <v>3206</v>
      </c>
      <c r="C106" s="6" t="s">
        <v>2121</v>
      </c>
      <c r="D106" s="17">
        <v>10036915</v>
      </c>
      <c r="E106" s="90">
        <v>11221</v>
      </c>
      <c r="F106" s="6" t="s">
        <v>299</v>
      </c>
      <c r="G106" s="53">
        <v>42191</v>
      </c>
      <c r="H106" s="6" t="s">
        <v>1847</v>
      </c>
      <c r="I106">
        <v>6.07</v>
      </c>
      <c r="J106" s="6" t="s">
        <v>104</v>
      </c>
      <c r="K106" s="98">
        <v>2.4E-2</v>
      </c>
      <c r="L106" s="98">
        <v>2.92E-2</v>
      </c>
      <c r="M106" s="7">
        <v>779838.64</v>
      </c>
      <c r="N106" s="7">
        <v>107.1</v>
      </c>
      <c r="O106" s="7">
        <v>835.20718343999999</v>
      </c>
      <c r="P106" s="8">
        <v>4.1011290516763818E-4</v>
      </c>
      <c r="Q106" s="8">
        <v>3.2987002157412135E-5</v>
      </c>
    </row>
    <row r="107" spans="2:17">
      <c r="B107" s="6" t="s">
        <v>3207</v>
      </c>
      <c r="C107" s="6" t="s">
        <v>2105</v>
      </c>
      <c r="D107" s="17">
        <v>10036916</v>
      </c>
      <c r="E107" s="90">
        <v>11221</v>
      </c>
      <c r="F107" s="6" t="s">
        <v>299</v>
      </c>
      <c r="G107" s="53">
        <v>42369</v>
      </c>
      <c r="H107" s="6" t="s">
        <v>1847</v>
      </c>
      <c r="I107">
        <v>7.1</v>
      </c>
      <c r="J107" s="6" t="s">
        <v>104</v>
      </c>
      <c r="K107" s="98">
        <v>7.4999999999999997E-3</v>
      </c>
      <c r="L107" s="98">
        <v>6.8999999999999999E-3</v>
      </c>
      <c r="M107" s="7">
        <v>1559598.88</v>
      </c>
      <c r="N107" s="7">
        <v>108.77</v>
      </c>
      <c r="O107" s="7">
        <v>1696.3757017759999</v>
      </c>
      <c r="P107" s="8">
        <v>8.3297363948154398E-4</v>
      </c>
      <c r="Q107" s="8">
        <v>6.6999362605801152E-5</v>
      </c>
    </row>
    <row r="108" spans="2:17">
      <c r="B108" s="6" t="s">
        <v>3208</v>
      </c>
      <c r="C108" s="6" t="s">
        <v>2105</v>
      </c>
      <c r="D108" s="17">
        <v>1003873</v>
      </c>
      <c r="E108" s="90">
        <v>1300</v>
      </c>
      <c r="F108" s="6" t="s">
        <v>299</v>
      </c>
      <c r="G108" s="53">
        <v>42241</v>
      </c>
      <c r="H108" s="6" t="s">
        <v>103</v>
      </c>
      <c r="I108">
        <v>2.15</v>
      </c>
      <c r="J108" s="6" t="s">
        <v>104</v>
      </c>
      <c r="K108" s="98">
        <v>1.1000000000000001E-2</v>
      </c>
      <c r="L108" s="98">
        <v>3.5999999999999999E-3</v>
      </c>
      <c r="M108" s="7">
        <v>4274837.1900000004</v>
      </c>
      <c r="N108" s="7">
        <v>102.01</v>
      </c>
      <c r="O108" s="7">
        <v>4360.7614175190001</v>
      </c>
      <c r="P108" s="8">
        <v>2.1412705363903772E-3</v>
      </c>
      <c r="Q108" s="8">
        <v>1.7223085378071669E-4</v>
      </c>
    </row>
    <row r="109" spans="2:17">
      <c r="B109" s="6" t="s">
        <v>3209</v>
      </c>
      <c r="C109" s="6" t="s">
        <v>2105</v>
      </c>
      <c r="D109" s="17">
        <v>1004214</v>
      </c>
      <c r="E109" s="90">
        <v>230</v>
      </c>
      <c r="F109" s="6" t="s">
        <v>299</v>
      </c>
      <c r="G109" s="53">
        <v>42891</v>
      </c>
      <c r="H109" s="6" t="s">
        <v>103</v>
      </c>
      <c r="I109">
        <v>4.51</v>
      </c>
      <c r="J109" s="6" t="s">
        <v>104</v>
      </c>
      <c r="K109" s="98">
        <v>4.0500000000000001E-2</v>
      </c>
      <c r="L109" s="98">
        <v>4.0899999999999999E-2</v>
      </c>
      <c r="M109" s="7">
        <v>4274837</v>
      </c>
      <c r="N109" s="7">
        <v>100</v>
      </c>
      <c r="O109" s="7">
        <v>4274.8370000000004</v>
      </c>
      <c r="P109" s="8">
        <v>2.0990789542389703E-3</v>
      </c>
      <c r="Q109" s="8">
        <v>1.6883721804305515E-4</v>
      </c>
    </row>
    <row r="110" spans="2:17">
      <c r="B110" s="6" t="s">
        <v>3210</v>
      </c>
      <c r="C110" s="6" t="s">
        <v>2121</v>
      </c>
      <c r="D110" s="17">
        <v>10031110</v>
      </c>
      <c r="E110" s="90">
        <v>232</v>
      </c>
      <c r="F110" s="6" t="s">
        <v>299</v>
      </c>
      <c r="G110" s="53">
        <v>41417</v>
      </c>
      <c r="H110" s="6" t="s">
        <v>103</v>
      </c>
      <c r="I110">
        <v>1.47</v>
      </c>
      <c r="J110" s="6" t="s">
        <v>42</v>
      </c>
      <c r="K110" s="98">
        <v>4.5499999999999999E-2</v>
      </c>
      <c r="L110" s="98">
        <v>2.9600000000000001E-2</v>
      </c>
      <c r="M110" s="7">
        <v>532436.13</v>
      </c>
      <c r="N110" s="7">
        <v>103.73</v>
      </c>
      <c r="O110" s="7">
        <v>1927.51303179501</v>
      </c>
      <c r="P110" s="8">
        <v>9.4646931311351897E-4</v>
      </c>
      <c r="Q110" s="8">
        <v>7.6128268289528791E-5</v>
      </c>
    </row>
    <row r="111" spans="2:17">
      <c r="B111" s="6" t="s">
        <v>3211</v>
      </c>
      <c r="C111" s="6" t="s">
        <v>2121</v>
      </c>
      <c r="D111" s="17">
        <v>1003186</v>
      </c>
      <c r="E111" s="90">
        <v>232</v>
      </c>
      <c r="F111" s="6" t="s">
        <v>299</v>
      </c>
      <c r="G111" s="53">
        <v>41274</v>
      </c>
      <c r="H111" s="6" t="s">
        <v>103</v>
      </c>
      <c r="I111">
        <v>3.16</v>
      </c>
      <c r="J111" s="6" t="s">
        <v>104</v>
      </c>
      <c r="K111" s="98">
        <v>0.06</v>
      </c>
      <c r="L111" s="98">
        <v>1.1200000000000002E-2</v>
      </c>
      <c r="M111" s="7">
        <v>601821.74</v>
      </c>
      <c r="N111" s="7">
        <v>120.14</v>
      </c>
      <c r="O111" s="7">
        <v>723.02863843600005</v>
      </c>
      <c r="P111" s="8">
        <v>3.5502972353169612E-4</v>
      </c>
      <c r="Q111" s="8">
        <v>2.8556444112136256E-5</v>
      </c>
    </row>
    <row r="112" spans="2:17">
      <c r="B112" s="6" t="s">
        <v>3211</v>
      </c>
      <c r="C112" s="6" t="s">
        <v>2121</v>
      </c>
      <c r="D112" s="17">
        <v>1003187</v>
      </c>
      <c r="E112" s="90">
        <v>232</v>
      </c>
      <c r="F112" s="6" t="s">
        <v>299</v>
      </c>
      <c r="G112" s="53">
        <v>41274</v>
      </c>
      <c r="H112" s="6" t="s">
        <v>103</v>
      </c>
      <c r="I112">
        <v>3.16</v>
      </c>
      <c r="J112" s="6" t="s">
        <v>104</v>
      </c>
      <c r="K112" s="98">
        <v>5.7500000000000002E-2</v>
      </c>
      <c r="L112" s="98">
        <v>1.1699999999999999E-2</v>
      </c>
      <c r="M112" s="7">
        <v>299648.59999999998</v>
      </c>
      <c r="N112" s="7">
        <v>118.5</v>
      </c>
      <c r="O112" s="7">
        <v>355.08359100000001</v>
      </c>
      <c r="P112" s="8">
        <v>1.743571726509568E-4</v>
      </c>
      <c r="Q112" s="8">
        <v>1.4024236638070179E-5</v>
      </c>
    </row>
    <row r="113" spans="2:17">
      <c r="B113" s="6" t="s">
        <v>3211</v>
      </c>
      <c r="C113" s="6" t="s">
        <v>2121</v>
      </c>
      <c r="D113" s="17">
        <v>1003188</v>
      </c>
      <c r="E113" s="90">
        <v>232</v>
      </c>
      <c r="F113" s="6" t="s">
        <v>299</v>
      </c>
      <c r="G113" s="53">
        <v>41570</v>
      </c>
      <c r="H113" s="6" t="s">
        <v>103</v>
      </c>
      <c r="I113">
        <v>3.05</v>
      </c>
      <c r="J113" s="6" t="s">
        <v>104</v>
      </c>
      <c r="K113" s="98">
        <v>7.2999999999999995E-2</v>
      </c>
      <c r="L113" s="98">
        <v>3.2599999999999997E-2</v>
      </c>
      <c r="M113" s="7">
        <v>306210.39</v>
      </c>
      <c r="N113" s="7">
        <v>118.39</v>
      </c>
      <c r="O113" s="7">
        <v>362.52248072100002</v>
      </c>
      <c r="P113" s="8">
        <v>1.7800990066286828E-4</v>
      </c>
      <c r="Q113" s="8">
        <v>1.4318039991466513E-5</v>
      </c>
    </row>
    <row r="114" spans="2:17">
      <c r="B114" s="6" t="s">
        <v>3211</v>
      </c>
      <c r="C114" s="6" t="s">
        <v>2121</v>
      </c>
      <c r="D114" s="17">
        <v>1003189</v>
      </c>
      <c r="E114" s="90">
        <v>232</v>
      </c>
      <c r="F114" s="6" t="s">
        <v>299</v>
      </c>
      <c r="G114" s="53">
        <v>41570</v>
      </c>
      <c r="H114" s="6" t="s">
        <v>103</v>
      </c>
      <c r="I114">
        <v>3.15</v>
      </c>
      <c r="J114" s="6" t="s">
        <v>104</v>
      </c>
      <c r="K114" s="98">
        <v>0.06</v>
      </c>
      <c r="L114" s="98">
        <v>1.3500000000000002E-2</v>
      </c>
      <c r="M114" s="7">
        <v>277901.32</v>
      </c>
      <c r="N114" s="7">
        <v>118.54</v>
      </c>
      <c r="O114" s="7">
        <v>329.42422472800001</v>
      </c>
      <c r="P114" s="8">
        <v>1.6175761956374799E-4</v>
      </c>
      <c r="Q114" s="8">
        <v>1.301080477666534E-5</v>
      </c>
    </row>
    <row r="115" spans="2:17">
      <c r="B115" s="6" t="s">
        <v>3211</v>
      </c>
      <c r="C115" s="6" t="s">
        <v>2121</v>
      </c>
      <c r="D115" s="17">
        <v>10031899</v>
      </c>
      <c r="E115" s="90">
        <v>232</v>
      </c>
      <c r="F115" s="6" t="s">
        <v>299</v>
      </c>
      <c r="G115" s="53">
        <v>41347</v>
      </c>
      <c r="H115" s="6" t="s">
        <v>103</v>
      </c>
      <c r="I115">
        <v>3.15</v>
      </c>
      <c r="J115" s="6" t="s">
        <v>104</v>
      </c>
      <c r="K115" s="98">
        <v>0.06</v>
      </c>
      <c r="L115" s="98">
        <v>1.3899999999999999E-2</v>
      </c>
      <c r="M115" s="7">
        <v>248173.03</v>
      </c>
      <c r="N115" s="7">
        <v>118.55</v>
      </c>
      <c r="O115" s="7">
        <v>294.20912706500002</v>
      </c>
      <c r="P115" s="8">
        <v>1.4446590285598269E-4</v>
      </c>
      <c r="Q115" s="8">
        <v>1.1619963646925092E-5</v>
      </c>
    </row>
    <row r="116" spans="2:17">
      <c r="B116" s="6" t="s">
        <v>3212</v>
      </c>
      <c r="C116" s="6" t="s">
        <v>2121</v>
      </c>
      <c r="D116" s="17">
        <v>10036913</v>
      </c>
      <c r="E116" s="90">
        <v>11221</v>
      </c>
      <c r="F116" s="6" t="s">
        <v>299</v>
      </c>
      <c r="G116" s="53">
        <v>42149</v>
      </c>
      <c r="H116" s="6" t="s">
        <v>1847</v>
      </c>
      <c r="I116">
        <v>6.02</v>
      </c>
      <c r="J116" s="6" t="s">
        <v>104</v>
      </c>
      <c r="K116" s="98">
        <v>4.3499999999999997E-2</v>
      </c>
      <c r="L116" s="98">
        <v>4.1799999999999997E-2</v>
      </c>
      <c r="M116" s="7">
        <v>467856.34</v>
      </c>
      <c r="N116" s="7">
        <v>111.67</v>
      </c>
      <c r="O116" s="7">
        <v>522.45517487799998</v>
      </c>
      <c r="P116" s="8">
        <v>2.5654186630265678E-4</v>
      </c>
      <c r="Q116" s="8">
        <v>2.0634676428270688E-5</v>
      </c>
    </row>
    <row r="117" spans="2:17">
      <c r="B117" s="6" t="s">
        <v>3213</v>
      </c>
      <c r="C117" s="6" t="s">
        <v>2105</v>
      </c>
      <c r="D117" s="17">
        <v>1004087</v>
      </c>
      <c r="E117" s="90">
        <v>27225</v>
      </c>
      <c r="F117" s="6" t="s">
        <v>299</v>
      </c>
      <c r="G117" s="53">
        <v>42680</v>
      </c>
      <c r="H117" s="6" t="s">
        <v>1847</v>
      </c>
      <c r="I117">
        <v>1.35</v>
      </c>
      <c r="J117" s="6" t="s">
        <v>104</v>
      </c>
      <c r="K117" s="98">
        <v>2.2499999999999999E-2</v>
      </c>
      <c r="L117" s="98">
        <v>1.6E-2</v>
      </c>
      <c r="M117" s="7">
        <v>5788147</v>
      </c>
      <c r="N117" s="7">
        <v>101.21</v>
      </c>
      <c r="O117" s="7">
        <v>5858.1835787</v>
      </c>
      <c r="P117" s="8">
        <v>2.8765517515913479E-3</v>
      </c>
      <c r="Q117" s="8">
        <v>2.3137242851907966E-4</v>
      </c>
    </row>
    <row r="118" spans="2:17">
      <c r="B118" s="6" t="s">
        <v>3214</v>
      </c>
      <c r="C118" s="6" t="s">
        <v>2105</v>
      </c>
      <c r="D118" s="17">
        <v>1003690</v>
      </c>
      <c r="E118" s="90">
        <v>662</v>
      </c>
      <c r="F118" s="6" t="s">
        <v>2749</v>
      </c>
      <c r="G118" s="53">
        <v>41850</v>
      </c>
      <c r="H118" s="6" t="s">
        <v>269</v>
      </c>
      <c r="I118">
        <v>1.1100000000000001</v>
      </c>
      <c r="J118" s="6" t="s">
        <v>104</v>
      </c>
      <c r="K118" s="98">
        <v>2.18E-2</v>
      </c>
      <c r="L118" s="98">
        <v>1.5800000000000002E-2</v>
      </c>
      <c r="M118" s="7">
        <v>1694770</v>
      </c>
      <c r="N118" s="7">
        <v>101.05</v>
      </c>
      <c r="O118" s="7">
        <v>1712.565085</v>
      </c>
      <c r="P118" s="8">
        <v>8.4092313407224011E-4</v>
      </c>
      <c r="Q118" s="8">
        <v>6.7638771880440876E-5</v>
      </c>
    </row>
    <row r="119" spans="2:17">
      <c r="B119" s="6" t="s">
        <v>3215</v>
      </c>
      <c r="C119" s="6" t="s">
        <v>2105</v>
      </c>
      <c r="D119" s="17">
        <v>1003922</v>
      </c>
      <c r="E119" s="90">
        <v>27142</v>
      </c>
      <c r="F119" s="6" t="s">
        <v>299</v>
      </c>
      <c r="G119" s="53">
        <v>42338</v>
      </c>
      <c r="H119" s="6" t="s">
        <v>1847</v>
      </c>
      <c r="I119">
        <v>2.5</v>
      </c>
      <c r="J119" s="6" t="s">
        <v>104</v>
      </c>
      <c r="K119" s="98">
        <v>1.6500000000000001E-2</v>
      </c>
      <c r="L119" s="98">
        <v>1.84E-2</v>
      </c>
      <c r="M119" s="7">
        <v>2566631.19</v>
      </c>
      <c r="N119" s="7">
        <v>100.9</v>
      </c>
      <c r="O119" s="7">
        <v>2589.7308707100001</v>
      </c>
      <c r="P119" s="8">
        <v>1.2716390280729591E-3</v>
      </c>
      <c r="Q119" s="8">
        <v>1.022829538742402E-4</v>
      </c>
    </row>
    <row r="120" spans="2:17">
      <c r="B120" s="6" t="s">
        <v>3216</v>
      </c>
      <c r="C120" s="6" t="s">
        <v>2105</v>
      </c>
      <c r="D120" s="17">
        <v>10034545</v>
      </c>
      <c r="E120" s="90">
        <v>720</v>
      </c>
      <c r="F120" s="6" t="s">
        <v>2750</v>
      </c>
      <c r="G120" s="53">
        <v>42366</v>
      </c>
      <c r="H120" s="6" t="s">
        <v>269</v>
      </c>
      <c r="I120">
        <v>6.64</v>
      </c>
      <c r="J120" s="6" t="s">
        <v>104</v>
      </c>
      <c r="K120" s="98">
        <v>4.8000000000000001E-2</v>
      </c>
      <c r="L120" s="98">
        <v>3.5000000000000003E-2</v>
      </c>
      <c r="M120" s="7">
        <v>336144.5</v>
      </c>
      <c r="N120" s="7">
        <v>119.36</v>
      </c>
      <c r="O120" s="7">
        <v>401.22207520000001</v>
      </c>
      <c r="P120" s="8">
        <v>1.9701261452270704E-4</v>
      </c>
      <c r="Q120" s="8">
        <v>1.5846503385796809E-5</v>
      </c>
    </row>
    <row r="121" spans="2:17">
      <c r="B121" s="6" t="s">
        <v>3217</v>
      </c>
      <c r="C121" s="6" t="s">
        <v>2105</v>
      </c>
      <c r="D121" s="17">
        <v>90150521</v>
      </c>
      <c r="E121" s="90">
        <v>10313</v>
      </c>
      <c r="F121" s="6" t="s">
        <v>324</v>
      </c>
      <c r="G121" s="53">
        <v>41533</v>
      </c>
      <c r="H121" s="6" t="s">
        <v>103</v>
      </c>
      <c r="I121">
        <v>6.23</v>
      </c>
      <c r="J121" s="6" t="s">
        <v>104</v>
      </c>
      <c r="K121" s="98">
        <v>5.2400000000000002E-2</v>
      </c>
      <c r="L121" s="98">
        <v>6.3899999999999998E-2</v>
      </c>
      <c r="M121" s="7">
        <v>1848604.8</v>
      </c>
      <c r="N121" s="7">
        <v>116.75</v>
      </c>
      <c r="O121" s="7">
        <v>2158.2461039999998</v>
      </c>
      <c r="P121" s="8">
        <v>1.0597664834880607E-3</v>
      </c>
      <c r="Q121" s="8">
        <v>8.5241207571568745E-5</v>
      </c>
    </row>
    <row r="122" spans="2:17">
      <c r="B122" s="6" t="s">
        <v>3218</v>
      </c>
      <c r="C122" s="6" t="s">
        <v>2105</v>
      </c>
      <c r="D122" s="17">
        <v>10030501</v>
      </c>
      <c r="E122" s="90">
        <v>11118</v>
      </c>
      <c r="F122" s="6" t="s">
        <v>2750</v>
      </c>
      <c r="G122" s="53">
        <v>41633</v>
      </c>
      <c r="H122" s="6" t="s">
        <v>269</v>
      </c>
      <c r="I122">
        <v>6.44</v>
      </c>
      <c r="J122" s="6" t="s">
        <v>104</v>
      </c>
      <c r="K122" s="98">
        <v>4.9800000000000004E-2</v>
      </c>
      <c r="L122" s="98">
        <v>9.4999999999999998E-3</v>
      </c>
      <c r="M122" s="7">
        <v>451759.86</v>
      </c>
      <c r="N122" s="7">
        <v>129.35</v>
      </c>
      <c r="O122" s="7">
        <v>584.35137890999999</v>
      </c>
      <c r="P122" s="8">
        <v>2.869348425099022E-4</v>
      </c>
      <c r="Q122" s="8">
        <v>2.3079303649422796E-5</v>
      </c>
    </row>
    <row r="123" spans="2:17">
      <c r="B123" s="6" t="s">
        <v>3218</v>
      </c>
      <c r="C123" s="6" t="s">
        <v>2105</v>
      </c>
      <c r="D123" s="17">
        <v>10030511</v>
      </c>
      <c r="E123" s="90">
        <v>11118</v>
      </c>
      <c r="F123" s="6" t="s">
        <v>2750</v>
      </c>
      <c r="G123" s="53">
        <v>41633</v>
      </c>
      <c r="H123" s="6" t="s">
        <v>269</v>
      </c>
      <c r="I123">
        <v>6.63</v>
      </c>
      <c r="J123" s="6" t="s">
        <v>104</v>
      </c>
      <c r="K123" s="98">
        <v>5.3600000000000002E-2</v>
      </c>
      <c r="L123" s="98">
        <v>1.6E-2</v>
      </c>
      <c r="M123" s="7">
        <v>231031.42</v>
      </c>
      <c r="N123" s="7">
        <v>129.88</v>
      </c>
      <c r="O123" s="7">
        <v>300.06360829599998</v>
      </c>
      <c r="P123" s="8">
        <v>1.4734063663880977E-4</v>
      </c>
      <c r="Q123" s="8">
        <v>1.1851189849029949E-5</v>
      </c>
    </row>
    <row r="124" spans="2:17">
      <c r="B124" s="6" t="s">
        <v>3218</v>
      </c>
      <c r="C124" s="6" t="s">
        <v>2105</v>
      </c>
      <c r="D124" s="17">
        <v>10030522</v>
      </c>
      <c r="E124" s="90">
        <v>11118</v>
      </c>
      <c r="F124" s="6" t="s">
        <v>2750</v>
      </c>
      <c r="G124" s="53">
        <v>41633</v>
      </c>
      <c r="H124" s="6" t="s">
        <v>269</v>
      </c>
      <c r="I124">
        <v>6.7</v>
      </c>
      <c r="J124" s="6" t="s">
        <v>104</v>
      </c>
      <c r="K124" s="98">
        <v>5.1299999999999998E-2</v>
      </c>
      <c r="L124" s="98">
        <v>1.3500000000000002E-2</v>
      </c>
      <c r="M124" s="7">
        <v>273410.82</v>
      </c>
      <c r="N124" s="7">
        <v>125.63</v>
      </c>
      <c r="O124" s="7">
        <v>343.48601316600002</v>
      </c>
      <c r="P124" s="8">
        <v>1.6866239842880569E-4</v>
      </c>
      <c r="Q124" s="8">
        <v>1.3566183435683666E-5</v>
      </c>
    </row>
    <row r="125" spans="2:17">
      <c r="B125" s="6" t="s">
        <v>3218</v>
      </c>
      <c r="C125" s="6" t="s">
        <v>2105</v>
      </c>
      <c r="D125" s="17">
        <v>10030533</v>
      </c>
      <c r="E125" s="90">
        <v>11118</v>
      </c>
      <c r="F125" s="6" t="s">
        <v>2750</v>
      </c>
      <c r="G125" s="53">
        <v>41633</v>
      </c>
      <c r="H125" s="6" t="s">
        <v>269</v>
      </c>
      <c r="I125">
        <v>6.71</v>
      </c>
      <c r="J125" s="6" t="s">
        <v>104</v>
      </c>
      <c r="K125" s="98">
        <v>4.8499999999999995E-2</v>
      </c>
      <c r="L125" s="98">
        <v>1.47E-2</v>
      </c>
      <c r="M125" s="7">
        <v>118285.39</v>
      </c>
      <c r="N125" s="7">
        <v>124.29</v>
      </c>
      <c r="O125" s="7">
        <v>147.01691123099999</v>
      </c>
      <c r="P125" s="8">
        <v>7.2189911400647778E-5</v>
      </c>
      <c r="Q125" s="8">
        <v>5.8065199439241378E-6</v>
      </c>
    </row>
    <row r="126" spans="2:17">
      <c r="B126" s="6" t="s">
        <v>3218</v>
      </c>
      <c r="C126" s="6" t="s">
        <v>2105</v>
      </c>
      <c r="D126" s="17">
        <v>10030544</v>
      </c>
      <c r="E126" s="90">
        <v>11118</v>
      </c>
      <c r="F126" s="6" t="s">
        <v>2750</v>
      </c>
      <c r="G126" s="53">
        <v>41633</v>
      </c>
      <c r="H126" s="6" t="s">
        <v>2264</v>
      </c>
      <c r="I126">
        <v>6.71</v>
      </c>
      <c r="J126" s="6" t="s">
        <v>104</v>
      </c>
      <c r="K126" s="98">
        <v>4.8499999999999995E-2</v>
      </c>
      <c r="L126" s="98">
        <v>1.47E-2</v>
      </c>
      <c r="M126" s="7">
        <v>76947.56</v>
      </c>
      <c r="N126" s="7">
        <v>124.34</v>
      </c>
      <c r="O126" s="7">
        <v>95.676596103999998</v>
      </c>
      <c r="P126" s="8">
        <v>4.6980207501509093E-5</v>
      </c>
      <c r="Q126" s="8">
        <v>3.7788038042218608E-6</v>
      </c>
    </row>
    <row r="127" spans="2:17">
      <c r="B127" s="6" t="s">
        <v>3218</v>
      </c>
      <c r="C127" s="6" t="s">
        <v>2105</v>
      </c>
      <c r="D127" s="17">
        <v>10030555</v>
      </c>
      <c r="E127" s="90">
        <v>11118</v>
      </c>
      <c r="F127" s="6" t="s">
        <v>2750</v>
      </c>
      <c r="G127" s="53">
        <v>41633</v>
      </c>
      <c r="H127" s="6" t="s">
        <v>269</v>
      </c>
      <c r="I127">
        <v>6.71</v>
      </c>
      <c r="J127" s="6" t="s">
        <v>104</v>
      </c>
      <c r="K127" s="98">
        <v>4.8600000000000004E-2</v>
      </c>
      <c r="L127" s="98">
        <v>1.49E-2</v>
      </c>
      <c r="M127" s="7">
        <v>199515.68</v>
      </c>
      <c r="N127" s="7">
        <v>124.35</v>
      </c>
      <c r="O127" s="7">
        <v>248.09774808</v>
      </c>
      <c r="P127" s="8">
        <v>1.2182377049436268E-4</v>
      </c>
      <c r="Q127" s="8">
        <v>9.7987674357113322E-6</v>
      </c>
    </row>
    <row r="128" spans="2:17">
      <c r="B128" s="6" t="s">
        <v>3218</v>
      </c>
      <c r="C128" s="6" t="s">
        <v>2105</v>
      </c>
      <c r="D128" s="17">
        <v>10030566</v>
      </c>
      <c r="E128" s="90">
        <v>11118</v>
      </c>
      <c r="F128" s="6" t="s">
        <v>2750</v>
      </c>
      <c r="G128" s="53">
        <v>41633</v>
      </c>
      <c r="H128" s="6" t="s">
        <v>269</v>
      </c>
      <c r="I128">
        <v>6.7</v>
      </c>
      <c r="J128" s="6" t="s">
        <v>104</v>
      </c>
      <c r="K128" s="98">
        <v>4.8499999999999995E-2</v>
      </c>
      <c r="L128" s="98">
        <v>1.54E-2</v>
      </c>
      <c r="M128" s="7">
        <v>154908.23000000001</v>
      </c>
      <c r="N128" s="7">
        <v>126.77</v>
      </c>
      <c r="O128" s="7">
        <v>196.37716317100001</v>
      </c>
      <c r="P128" s="8">
        <v>9.6427342213375222E-5</v>
      </c>
      <c r="Q128" s="8">
        <v>7.7560323158470706E-6</v>
      </c>
    </row>
    <row r="129" spans="2:17">
      <c r="B129" s="6" t="s">
        <v>3219</v>
      </c>
      <c r="C129" s="6" t="s">
        <v>2105</v>
      </c>
      <c r="D129" s="17">
        <v>10030577</v>
      </c>
      <c r="E129" s="90">
        <v>11118</v>
      </c>
      <c r="F129" s="6" t="s">
        <v>2750</v>
      </c>
      <c r="G129" s="53">
        <v>41633</v>
      </c>
      <c r="H129" s="6" t="s">
        <v>269</v>
      </c>
      <c r="I129">
        <v>6.66</v>
      </c>
      <c r="J129" s="6" t="s">
        <v>104</v>
      </c>
      <c r="K129" s="98">
        <v>4.8499999999999995E-2</v>
      </c>
      <c r="L129" s="98">
        <v>1.7600000000000001E-2</v>
      </c>
      <c r="M129" s="7">
        <v>60563.92</v>
      </c>
      <c r="N129" s="7">
        <v>123.36</v>
      </c>
      <c r="O129" s="7">
        <v>74.711651712000005</v>
      </c>
      <c r="P129" s="8">
        <v>3.6685762695768546E-5</v>
      </c>
      <c r="Q129" s="8">
        <v>2.9507809140923357E-6</v>
      </c>
    </row>
    <row r="130" spans="2:17">
      <c r="B130" s="6" t="s">
        <v>3220</v>
      </c>
      <c r="C130" s="6" t="s">
        <v>2105</v>
      </c>
      <c r="D130" s="17">
        <v>1003828</v>
      </c>
      <c r="E130" s="90">
        <v>27088</v>
      </c>
      <c r="F130" s="6" t="s">
        <v>324</v>
      </c>
      <c r="G130" s="53">
        <v>42138</v>
      </c>
      <c r="H130" s="6" t="s">
        <v>1847</v>
      </c>
      <c r="I130">
        <v>7.02</v>
      </c>
      <c r="J130" s="6" t="s">
        <v>104</v>
      </c>
      <c r="K130" s="98">
        <v>2.3E-2</v>
      </c>
      <c r="L130" s="98">
        <v>1.7899999999999999E-2</v>
      </c>
      <c r="M130" s="7">
        <v>1196520.28</v>
      </c>
      <c r="N130" s="7">
        <v>105.06</v>
      </c>
      <c r="O130" s="7">
        <v>1257.0642061680001</v>
      </c>
      <c r="P130" s="8">
        <v>6.1725792569269108E-4</v>
      </c>
      <c r="Q130" s="8">
        <v>4.9648495011834755E-5</v>
      </c>
    </row>
    <row r="131" spans="2:17">
      <c r="B131" s="6" t="s">
        <v>3220</v>
      </c>
      <c r="C131" s="6" t="s">
        <v>2105</v>
      </c>
      <c r="D131" s="17">
        <v>10038281</v>
      </c>
      <c r="E131" s="90">
        <v>27088</v>
      </c>
      <c r="F131" s="6" t="s">
        <v>324</v>
      </c>
      <c r="G131" s="53">
        <v>42183</v>
      </c>
      <c r="H131" s="6" t="s">
        <v>1847</v>
      </c>
      <c r="I131">
        <v>7.03</v>
      </c>
      <c r="J131" s="6" t="s">
        <v>104</v>
      </c>
      <c r="K131" s="98">
        <v>2.3E-2</v>
      </c>
      <c r="L131" s="98">
        <v>1.7100000000000001E-2</v>
      </c>
      <c r="M131" s="7">
        <v>667307.23</v>
      </c>
      <c r="N131" s="7">
        <v>105.12</v>
      </c>
      <c r="O131" s="7">
        <v>701.47336017600003</v>
      </c>
      <c r="P131" s="8">
        <v>3.4444540629379193E-4</v>
      </c>
      <c r="Q131" s="8">
        <v>2.770510563640903E-5</v>
      </c>
    </row>
    <row r="132" spans="2:17">
      <c r="B132" s="6" t="s">
        <v>3221</v>
      </c>
      <c r="C132" s="6" t="s">
        <v>2105</v>
      </c>
      <c r="D132" s="17">
        <v>10034541</v>
      </c>
      <c r="E132" s="90">
        <v>12667</v>
      </c>
      <c r="F132" s="6" t="s">
        <v>2750</v>
      </c>
      <c r="G132" s="53">
        <v>41850</v>
      </c>
      <c r="H132" s="6" t="s">
        <v>269</v>
      </c>
      <c r="I132">
        <v>6.6</v>
      </c>
      <c r="J132" s="6" t="s">
        <v>104</v>
      </c>
      <c r="K132" s="98">
        <v>4.8000000000000001E-2</v>
      </c>
      <c r="L132" s="98">
        <v>2.7400000000000001E-2</v>
      </c>
      <c r="M132" s="7">
        <v>804191.37</v>
      </c>
      <c r="N132" s="7">
        <v>114.6</v>
      </c>
      <c r="O132" s="7">
        <v>921.60331001999998</v>
      </c>
      <c r="P132" s="8">
        <v>4.5253611125288632E-4</v>
      </c>
      <c r="Q132" s="8">
        <v>3.6399268323692362E-5</v>
      </c>
    </row>
    <row r="133" spans="2:17">
      <c r="B133" s="6" t="s">
        <v>3221</v>
      </c>
      <c r="C133" s="6" t="s">
        <v>2105</v>
      </c>
      <c r="D133" s="17">
        <v>10034542</v>
      </c>
      <c r="E133" s="90">
        <v>720</v>
      </c>
      <c r="F133" s="6" t="s">
        <v>2750</v>
      </c>
      <c r="G133" s="53">
        <v>42015</v>
      </c>
      <c r="H133" s="6" t="s">
        <v>269</v>
      </c>
      <c r="I133">
        <v>6.86</v>
      </c>
      <c r="J133" s="6" t="s">
        <v>104</v>
      </c>
      <c r="K133" s="98">
        <v>4.8000000000000001E-2</v>
      </c>
      <c r="L133" s="98">
        <v>1.8799999999999997E-2</v>
      </c>
      <c r="M133" s="7">
        <v>1087423.57</v>
      </c>
      <c r="N133" s="7">
        <v>121.31</v>
      </c>
      <c r="O133" s="7">
        <v>1319.1535327669999</v>
      </c>
      <c r="P133" s="8">
        <v>6.4774573113342033E-4</v>
      </c>
      <c r="Q133" s="8">
        <v>5.210074972310019E-5</v>
      </c>
    </row>
    <row r="134" spans="2:17">
      <c r="B134" s="6" t="s">
        <v>3221</v>
      </c>
      <c r="C134" s="6" t="s">
        <v>2105</v>
      </c>
      <c r="D134" s="17">
        <v>10034543</v>
      </c>
      <c r="E134" s="90">
        <v>720</v>
      </c>
      <c r="F134" s="6" t="s">
        <v>2750</v>
      </c>
      <c r="G134" s="53">
        <v>42170</v>
      </c>
      <c r="H134" s="6" t="s">
        <v>269</v>
      </c>
      <c r="I134">
        <v>7.48</v>
      </c>
      <c r="J134" s="6" t="s">
        <v>104</v>
      </c>
      <c r="K134" s="98">
        <v>4.8000000000000001E-2</v>
      </c>
      <c r="L134" s="98">
        <v>2.4700000000000003E-2</v>
      </c>
      <c r="M134" s="7">
        <v>384030.87</v>
      </c>
      <c r="N134" s="7">
        <v>119.44</v>
      </c>
      <c r="O134" s="7">
        <v>458.68647112799999</v>
      </c>
      <c r="P134" s="8">
        <v>2.2522943404366664E-4</v>
      </c>
      <c r="Q134" s="8">
        <v>1.8116093722225585E-5</v>
      </c>
    </row>
    <row r="135" spans="2:17">
      <c r="B135" s="6" t="s">
        <v>3221</v>
      </c>
      <c r="C135" s="6" t="s">
        <v>2105</v>
      </c>
      <c r="D135" s="17">
        <v>10034544</v>
      </c>
      <c r="E135" s="90">
        <v>720</v>
      </c>
      <c r="F135" s="6" t="s">
        <v>2750</v>
      </c>
      <c r="G135" s="53">
        <v>42264</v>
      </c>
      <c r="H135" s="6" t="s">
        <v>269</v>
      </c>
      <c r="I135">
        <v>7.34</v>
      </c>
      <c r="J135" s="6" t="s">
        <v>104</v>
      </c>
      <c r="K135" s="98">
        <v>4.8000000000000001E-2</v>
      </c>
      <c r="L135" s="98">
        <v>7.1999999999999998E-3</v>
      </c>
      <c r="M135" s="7">
        <v>199607.89</v>
      </c>
      <c r="N135" s="7">
        <v>119.39</v>
      </c>
      <c r="O135" s="7">
        <v>238.311859871</v>
      </c>
      <c r="P135" s="8">
        <v>1.1701859266230798E-4</v>
      </c>
      <c r="Q135" s="8">
        <v>9.4122679875948557E-6</v>
      </c>
    </row>
    <row r="136" spans="2:17">
      <c r="B136" s="6" t="s">
        <v>3222</v>
      </c>
      <c r="C136" s="6" t="s">
        <v>2105</v>
      </c>
      <c r="D136" s="17">
        <v>1003435</v>
      </c>
      <c r="E136" s="90">
        <v>585</v>
      </c>
      <c r="F136" s="6" t="s">
        <v>324</v>
      </c>
      <c r="G136" s="53">
        <v>41340</v>
      </c>
      <c r="H136" s="6" t="s">
        <v>1847</v>
      </c>
      <c r="I136">
        <v>1.19</v>
      </c>
      <c r="J136" s="6" t="s">
        <v>104</v>
      </c>
      <c r="K136" s="98">
        <v>2.7000000000000003E-2</v>
      </c>
      <c r="L136" s="98">
        <v>1.1200000000000002E-2</v>
      </c>
      <c r="M136" s="7">
        <v>1846199.75</v>
      </c>
      <c r="N136" s="7">
        <v>103.99</v>
      </c>
      <c r="O136" s="7">
        <v>1919.8631200249999</v>
      </c>
      <c r="P136" s="8">
        <v>9.4271296666142903E-4</v>
      </c>
      <c r="Q136" s="8">
        <v>7.5826130495380535E-5</v>
      </c>
    </row>
    <row r="137" spans="2:17">
      <c r="B137" s="6" t="s">
        <v>3223</v>
      </c>
      <c r="C137" s="6" t="s">
        <v>2105</v>
      </c>
      <c r="D137" s="17">
        <v>1004014</v>
      </c>
      <c r="E137" s="90">
        <v>27225</v>
      </c>
      <c r="F137" s="6" t="s">
        <v>324</v>
      </c>
      <c r="G137" s="53">
        <v>42520</v>
      </c>
      <c r="H137" s="6" t="s">
        <v>1847</v>
      </c>
      <c r="I137">
        <v>1.56</v>
      </c>
      <c r="J137" s="6" t="s">
        <v>104</v>
      </c>
      <c r="K137" s="98">
        <v>2.23E-2</v>
      </c>
      <c r="L137" s="98">
        <v>1.5300000000000001E-2</v>
      </c>
      <c r="M137" s="7">
        <v>1610998.87</v>
      </c>
      <c r="N137" s="7">
        <v>101.26</v>
      </c>
      <c r="O137" s="7">
        <v>1631.297455762</v>
      </c>
      <c r="P137" s="8">
        <v>8.0101818092563333E-4</v>
      </c>
      <c r="Q137" s="8">
        <v>6.4429058752782834E-5</v>
      </c>
    </row>
    <row r="138" spans="2:17">
      <c r="B138" s="6" t="s">
        <v>3224</v>
      </c>
      <c r="C138" s="6" t="s">
        <v>2105</v>
      </c>
      <c r="D138" s="17">
        <v>1004015</v>
      </c>
      <c r="E138" s="90">
        <v>27225</v>
      </c>
      <c r="F138" s="6" t="s">
        <v>324</v>
      </c>
      <c r="G138" s="53">
        <v>42520</v>
      </c>
      <c r="H138" s="6" t="s">
        <v>1847</v>
      </c>
      <c r="I138">
        <v>1.56</v>
      </c>
      <c r="J138" s="6" t="s">
        <v>104</v>
      </c>
      <c r="K138" s="98">
        <v>2.23E-2</v>
      </c>
      <c r="L138" s="98">
        <v>1.5300000000000001E-2</v>
      </c>
      <c r="M138" s="7">
        <v>1409624.04</v>
      </c>
      <c r="N138" s="7">
        <v>101.26</v>
      </c>
      <c r="O138" s="7">
        <v>1427.3853029039999</v>
      </c>
      <c r="P138" s="8">
        <v>7.0089092260495632E-4</v>
      </c>
      <c r="Q138" s="8">
        <v>5.6375427558490519E-5</v>
      </c>
    </row>
    <row r="139" spans="2:17">
      <c r="B139" s="6" t="s">
        <v>3225</v>
      </c>
      <c r="C139" s="6" t="s">
        <v>2105</v>
      </c>
      <c r="D139" s="17">
        <v>10030581</v>
      </c>
      <c r="E139" s="90">
        <v>12114</v>
      </c>
      <c r="F139" s="6" t="s">
        <v>324</v>
      </c>
      <c r="G139" s="53">
        <v>42824</v>
      </c>
      <c r="H139" s="6" t="s">
        <v>1847</v>
      </c>
      <c r="I139">
        <v>2.86</v>
      </c>
      <c r="J139" s="6" t="s">
        <v>104</v>
      </c>
      <c r="K139" s="98">
        <v>3.1E-2</v>
      </c>
      <c r="L139" s="98">
        <v>2.98E-2</v>
      </c>
      <c r="M139" s="7">
        <v>5447052.6100000003</v>
      </c>
      <c r="N139" s="7">
        <v>102.08</v>
      </c>
      <c r="O139" s="7">
        <v>5560.3513042880004</v>
      </c>
      <c r="P139" s="8">
        <v>2.7303067698268143E-3</v>
      </c>
      <c r="Q139" s="8">
        <v>2.196093665227608E-4</v>
      </c>
    </row>
    <row r="140" spans="2:17">
      <c r="B140" s="6" t="s">
        <v>3226</v>
      </c>
      <c r="C140" s="6" t="s">
        <v>2105</v>
      </c>
      <c r="D140" s="17">
        <v>1004178</v>
      </c>
      <c r="E140" s="90">
        <v>1036</v>
      </c>
      <c r="F140" s="6" t="s">
        <v>2753</v>
      </c>
      <c r="G140" s="53">
        <v>42824</v>
      </c>
      <c r="H140" s="6" t="s">
        <v>269</v>
      </c>
      <c r="I140">
        <v>2.76</v>
      </c>
      <c r="J140" s="6" t="s">
        <v>46</v>
      </c>
      <c r="K140" s="98">
        <v>2.98E-2</v>
      </c>
      <c r="L140" s="98">
        <v>2.69E-2</v>
      </c>
      <c r="M140" s="7">
        <v>1011595.49</v>
      </c>
      <c r="N140" s="7">
        <v>100.78</v>
      </c>
      <c r="O140" s="7">
        <v>4060.1027354286198</v>
      </c>
      <c r="P140" s="8">
        <v>1.9936376998669863E-3</v>
      </c>
      <c r="Q140" s="8">
        <v>1.6035616113989058E-4</v>
      </c>
    </row>
    <row r="141" spans="2:17">
      <c r="B141" s="6" t="s">
        <v>3227</v>
      </c>
      <c r="C141" s="6" t="s">
        <v>2105</v>
      </c>
      <c r="D141" s="17">
        <v>1004145</v>
      </c>
      <c r="E141" s="90">
        <v>27416</v>
      </c>
      <c r="F141" s="6" t="s">
        <v>376</v>
      </c>
      <c r="G141" s="53">
        <v>42747</v>
      </c>
      <c r="H141" s="6" t="s">
        <v>1847</v>
      </c>
      <c r="I141">
        <v>4.1399999999999997</v>
      </c>
      <c r="J141" s="6" t="s">
        <v>104</v>
      </c>
      <c r="K141" s="98">
        <v>5.1900000000000002E-2</v>
      </c>
      <c r="L141" s="98">
        <v>4.41E-2</v>
      </c>
      <c r="M141" s="7">
        <v>1594154</v>
      </c>
      <c r="N141" s="7">
        <v>105.64</v>
      </c>
      <c r="O141" s="7">
        <v>1684.0642855999999</v>
      </c>
      <c r="P141" s="8">
        <v>8.2692834825946488E-4</v>
      </c>
      <c r="Q141" s="8">
        <v>6.6513115935500951E-5</v>
      </c>
    </row>
    <row r="142" spans="2:17">
      <c r="B142" s="6" t="s">
        <v>3228</v>
      </c>
      <c r="C142" s="6" t="s">
        <v>2105</v>
      </c>
      <c r="D142" s="17">
        <v>1004139</v>
      </c>
      <c r="E142" s="90">
        <v>27416</v>
      </c>
      <c r="F142" s="6" t="s">
        <v>376</v>
      </c>
      <c r="G142" s="53">
        <v>42747</v>
      </c>
      <c r="H142" s="6" t="s">
        <v>1847</v>
      </c>
      <c r="I142">
        <v>5.19</v>
      </c>
      <c r="J142" s="6" t="s">
        <v>104</v>
      </c>
      <c r="K142" s="98">
        <v>2.8300000000000002E-2</v>
      </c>
      <c r="L142" s="98">
        <v>2.0499999999999997E-2</v>
      </c>
      <c r="M142" s="7">
        <v>1304309</v>
      </c>
      <c r="N142" s="7">
        <v>105.71</v>
      </c>
      <c r="O142" s="7">
        <v>1378.7850438999999</v>
      </c>
      <c r="P142" s="8">
        <v>6.7702667214444531E-4</v>
      </c>
      <c r="Q142" s="8">
        <v>5.445593155749509E-5</v>
      </c>
    </row>
    <row r="143" spans="2:17">
      <c r="B143" s="6" t="s">
        <v>3229</v>
      </c>
      <c r="C143" s="6" t="s">
        <v>2105</v>
      </c>
      <c r="D143" s="17">
        <v>1003058</v>
      </c>
      <c r="E143" s="90">
        <v>12114</v>
      </c>
      <c r="F143" s="6" t="s">
        <v>376</v>
      </c>
      <c r="G143" s="53">
        <v>41759</v>
      </c>
      <c r="H143" s="6" t="s">
        <v>1847</v>
      </c>
      <c r="I143">
        <v>0.01</v>
      </c>
      <c r="J143" s="6" t="s">
        <v>104</v>
      </c>
      <c r="K143" s="98">
        <v>3.1E-2</v>
      </c>
      <c r="L143" s="98">
        <v>-4.0000000000000001E-3</v>
      </c>
      <c r="M143" s="7">
        <v>0.01</v>
      </c>
      <c r="N143" s="7">
        <v>100.74</v>
      </c>
      <c r="O143" s="7">
        <v>1.0074E-5</v>
      </c>
      <c r="P143" s="8">
        <v>4.9466497517924975E-12</v>
      </c>
      <c r="Q143" s="8">
        <v>3.9787859386585675E-13</v>
      </c>
    </row>
    <row r="144" spans="2:17">
      <c r="B144" s="6" t="s">
        <v>3230</v>
      </c>
      <c r="C144" s="6" t="s">
        <v>2105</v>
      </c>
      <c r="D144" s="17">
        <v>1003436</v>
      </c>
      <c r="E144" s="90">
        <v>1417</v>
      </c>
      <c r="F144" s="6" t="s">
        <v>376</v>
      </c>
      <c r="G144" s="53">
        <v>41339</v>
      </c>
      <c r="H144" s="6" t="s">
        <v>103</v>
      </c>
      <c r="I144">
        <v>3.38</v>
      </c>
      <c r="J144" s="6" t="s">
        <v>104</v>
      </c>
      <c r="K144" s="98">
        <v>4.4999999999999998E-2</v>
      </c>
      <c r="L144" s="98">
        <v>1.1000000000000001E-2</v>
      </c>
      <c r="M144" s="7">
        <v>1064318.3</v>
      </c>
      <c r="N144" s="7">
        <v>115.51</v>
      </c>
      <c r="O144" s="7">
        <v>1229.39406833</v>
      </c>
      <c r="P144" s="8">
        <v>6.0367102074248191E-4</v>
      </c>
      <c r="Q144" s="8">
        <v>4.8555646537042428E-5</v>
      </c>
    </row>
    <row r="145" spans="2:17">
      <c r="B145" s="6" t="s">
        <v>3230</v>
      </c>
      <c r="C145" s="6" t="s">
        <v>2105</v>
      </c>
      <c r="D145" s="17">
        <v>1003437</v>
      </c>
      <c r="E145" s="90">
        <v>1417</v>
      </c>
      <c r="F145" s="6" t="s">
        <v>376</v>
      </c>
      <c r="G145" s="53">
        <v>41339</v>
      </c>
      <c r="H145" s="6" t="s">
        <v>103</v>
      </c>
      <c r="I145">
        <v>3.37</v>
      </c>
      <c r="J145" s="6" t="s">
        <v>104</v>
      </c>
      <c r="K145" s="98">
        <v>4.7500000000000001E-2</v>
      </c>
      <c r="L145" s="98">
        <v>1.1299999999999999E-2</v>
      </c>
      <c r="M145" s="7">
        <v>3291514.87</v>
      </c>
      <c r="N145" s="7">
        <v>116.52</v>
      </c>
      <c r="O145" s="7">
        <v>3835.273126524</v>
      </c>
      <c r="P145" s="8">
        <v>1.8832393150065893E-3</v>
      </c>
      <c r="Q145" s="8">
        <v>1.5147638263578292E-4</v>
      </c>
    </row>
    <row r="146" spans="2:17">
      <c r="B146" s="6" t="s">
        <v>3231</v>
      </c>
      <c r="C146" s="6" t="s">
        <v>2105</v>
      </c>
      <c r="D146" s="17">
        <v>10034771</v>
      </c>
      <c r="E146" s="90">
        <v>1200</v>
      </c>
      <c r="F146" s="6" t="s">
        <v>376</v>
      </c>
      <c r="G146" s="53">
        <v>42185</v>
      </c>
      <c r="H146" s="6" t="s">
        <v>1847</v>
      </c>
      <c r="I146">
        <v>5.59</v>
      </c>
      <c r="J146" s="6" t="s">
        <v>104</v>
      </c>
      <c r="K146" s="98">
        <v>4.8099999999999997E-2</v>
      </c>
      <c r="L146" s="98">
        <v>3.3799999999999997E-2</v>
      </c>
      <c r="M146" s="7">
        <v>2102967.46</v>
      </c>
      <c r="N146" s="7">
        <v>108.47</v>
      </c>
      <c r="O146" s="7">
        <v>2281.0888038620001</v>
      </c>
      <c r="P146" s="8">
        <v>1.1200860994084383E-3</v>
      </c>
      <c r="Q146" s="8">
        <v>9.0092952726202269E-5</v>
      </c>
    </row>
    <row r="147" spans="2:17">
      <c r="B147" s="6" t="s">
        <v>3232</v>
      </c>
      <c r="C147" s="6" t="s">
        <v>2105</v>
      </c>
      <c r="D147" s="17">
        <v>1003456</v>
      </c>
      <c r="E147" s="90">
        <v>12649</v>
      </c>
      <c r="F147" s="6" t="s">
        <v>376</v>
      </c>
      <c r="G147" s="53">
        <v>41403</v>
      </c>
      <c r="H147" s="6" t="s">
        <v>1847</v>
      </c>
      <c r="I147">
        <v>3.08</v>
      </c>
      <c r="J147" s="6" t="s">
        <v>104</v>
      </c>
      <c r="K147" s="98">
        <v>4.2000000000000003E-2</v>
      </c>
      <c r="L147" s="98">
        <v>1.23E-2</v>
      </c>
      <c r="M147" s="7">
        <v>340121.01</v>
      </c>
      <c r="N147" s="7">
        <v>111.2</v>
      </c>
      <c r="O147" s="7">
        <v>378.21456311999998</v>
      </c>
      <c r="P147" s="8">
        <v>1.8571520496147068E-4</v>
      </c>
      <c r="Q147" s="8">
        <v>1.4937808075617919E-5</v>
      </c>
    </row>
    <row r="148" spans="2:17">
      <c r="B148" s="6" t="s">
        <v>3233</v>
      </c>
      <c r="C148" s="6" t="s">
        <v>2105</v>
      </c>
      <c r="D148" s="17">
        <v>1004177</v>
      </c>
      <c r="E148" s="90">
        <v>1161</v>
      </c>
      <c r="F148" s="6" t="s">
        <v>2753</v>
      </c>
      <c r="G148" s="53">
        <v>42824</v>
      </c>
      <c r="H148" s="6" t="s">
        <v>269</v>
      </c>
      <c r="I148">
        <v>2.75</v>
      </c>
      <c r="J148" s="6" t="s">
        <v>46</v>
      </c>
      <c r="K148" s="98">
        <v>2.98E-2</v>
      </c>
      <c r="L148" s="98">
        <v>2.7699999999999999E-2</v>
      </c>
      <c r="M148" s="7">
        <v>1011595.48</v>
      </c>
      <c r="N148" s="7">
        <v>100.42</v>
      </c>
      <c r="O148" s="7">
        <v>4045.5994508962199</v>
      </c>
      <c r="P148" s="8">
        <v>1.9865161325816607E-3</v>
      </c>
      <c r="Q148" s="8">
        <v>1.5978334533125571E-4</v>
      </c>
    </row>
    <row r="149" spans="2:17">
      <c r="B149" s="6" t="s">
        <v>3234</v>
      </c>
      <c r="C149" s="6" t="s">
        <v>2105</v>
      </c>
      <c r="D149" s="17">
        <v>10039151</v>
      </c>
      <c r="E149" s="90">
        <v>27136</v>
      </c>
      <c r="F149" s="6" t="s">
        <v>376</v>
      </c>
      <c r="G149" s="53">
        <v>42521</v>
      </c>
      <c r="H149" s="6" t="s">
        <v>1847</v>
      </c>
      <c r="I149">
        <v>1.08</v>
      </c>
      <c r="J149" s="6" t="s">
        <v>46</v>
      </c>
      <c r="K149" s="98">
        <v>4.0500000000000001E-2</v>
      </c>
      <c r="L149" s="98">
        <v>1.49E-2</v>
      </c>
      <c r="M149" s="7">
        <v>381682</v>
      </c>
      <c r="N149" s="7">
        <v>101.45</v>
      </c>
      <c r="O149" s="7">
        <v>1542.0892691925001</v>
      </c>
      <c r="P149" s="8">
        <v>7.5721416524647154E-4</v>
      </c>
      <c r="Q149" s="8">
        <v>6.0905728612461638E-5</v>
      </c>
    </row>
    <row r="150" spans="2:17">
      <c r="B150" s="6" t="s">
        <v>3235</v>
      </c>
      <c r="C150" s="6" t="s">
        <v>2105</v>
      </c>
      <c r="D150" s="17">
        <v>10030771</v>
      </c>
      <c r="E150" s="90">
        <v>819</v>
      </c>
      <c r="F150" s="6" t="s">
        <v>376</v>
      </c>
      <c r="G150" s="53">
        <v>42642</v>
      </c>
      <c r="H150" s="6" t="s">
        <v>1847</v>
      </c>
      <c r="I150">
        <v>2.44</v>
      </c>
      <c r="J150" s="6" t="s">
        <v>104</v>
      </c>
      <c r="K150" s="98">
        <v>5.2000000000000005E-2</v>
      </c>
      <c r="L150" s="98">
        <v>1.7399999999999999E-2</v>
      </c>
      <c r="M150" s="7">
        <v>247077.07</v>
      </c>
      <c r="N150" s="7">
        <v>130.96</v>
      </c>
      <c r="O150" s="7">
        <v>323.572130872</v>
      </c>
      <c r="P150" s="8">
        <v>1.5888405805687396E-4</v>
      </c>
      <c r="Q150" s="8">
        <v>1.2779672865349448E-5</v>
      </c>
    </row>
    <row r="151" spans="2:17">
      <c r="B151" s="6" t="s">
        <v>3236</v>
      </c>
      <c r="C151" s="6" t="s">
        <v>2105</v>
      </c>
      <c r="D151" s="17">
        <v>1003077</v>
      </c>
      <c r="E151" s="90">
        <v>819</v>
      </c>
      <c r="F151" s="6" t="s">
        <v>376</v>
      </c>
      <c r="G151" s="53">
        <v>42642</v>
      </c>
      <c r="H151" s="6" t="s">
        <v>1847</v>
      </c>
      <c r="J151" s="6" t="s">
        <v>104</v>
      </c>
      <c r="K151" s="98">
        <v>5.7500000000000002E-2</v>
      </c>
      <c r="L151" s="98">
        <v>0</v>
      </c>
      <c r="M151" s="7">
        <v>1196184.52</v>
      </c>
      <c r="N151" s="7">
        <v>138.01</v>
      </c>
      <c r="O151" s="7">
        <v>1650.854256052</v>
      </c>
      <c r="P151" s="8">
        <v>8.1062118284149431E-4</v>
      </c>
      <c r="Q151" s="8">
        <v>6.5201466157974473E-5</v>
      </c>
    </row>
    <row r="152" spans="2:17">
      <c r="B152" s="6" t="s">
        <v>3237</v>
      </c>
      <c r="C152" s="6" t="s">
        <v>2105</v>
      </c>
      <c r="D152" s="17">
        <v>10030772</v>
      </c>
      <c r="E152" s="90">
        <v>819</v>
      </c>
      <c r="F152" s="6" t="s">
        <v>376</v>
      </c>
      <c r="G152" s="53">
        <v>42642</v>
      </c>
      <c r="H152" s="6" t="s">
        <v>1847</v>
      </c>
      <c r="I152">
        <v>2.1</v>
      </c>
      <c r="J152" s="6" t="s">
        <v>104</v>
      </c>
      <c r="K152" s="98">
        <v>5.5800000000000002E-2</v>
      </c>
      <c r="L152" s="98">
        <v>1.7500000000000002E-2</v>
      </c>
      <c r="M152" s="7">
        <v>1720566.51</v>
      </c>
      <c r="N152" s="7">
        <v>128.81</v>
      </c>
      <c r="O152" s="7">
        <v>2216.2617215310001</v>
      </c>
      <c r="P152" s="8">
        <v>1.088253970093164E-3</v>
      </c>
      <c r="Q152" s="8">
        <v>8.7532568731534376E-5</v>
      </c>
    </row>
    <row r="153" spans="2:17">
      <c r="B153" s="6" t="s">
        <v>3238</v>
      </c>
      <c r="C153" s="6" t="s">
        <v>2105</v>
      </c>
      <c r="D153" s="17">
        <v>10030773</v>
      </c>
      <c r="E153" s="90">
        <v>819</v>
      </c>
      <c r="F153" s="6" t="s">
        <v>376</v>
      </c>
      <c r="G153" s="53">
        <v>42642</v>
      </c>
      <c r="H153" s="6" t="s">
        <v>1847</v>
      </c>
      <c r="I153">
        <v>4.24</v>
      </c>
      <c r="J153" s="6" t="s">
        <v>104</v>
      </c>
      <c r="K153" s="98">
        <v>5.4000000000000006E-2</v>
      </c>
      <c r="L153" s="98">
        <v>1.8200000000000001E-2</v>
      </c>
      <c r="M153" s="7">
        <v>195350.38</v>
      </c>
      <c r="N153" s="7">
        <v>140.28</v>
      </c>
      <c r="O153" s="7">
        <v>274.037513064</v>
      </c>
      <c r="P153" s="8">
        <v>1.345610081377674E-4</v>
      </c>
      <c r="Q153" s="8">
        <v>1.082327381024426E-5</v>
      </c>
    </row>
    <row r="154" spans="2:17">
      <c r="B154" s="6" t="s">
        <v>3214</v>
      </c>
      <c r="C154" s="6" t="s">
        <v>2105</v>
      </c>
      <c r="D154" s="17">
        <v>1003689</v>
      </c>
      <c r="E154" s="90">
        <v>459</v>
      </c>
      <c r="F154" s="6" t="s">
        <v>376</v>
      </c>
      <c r="G154" s="53">
        <v>41848</v>
      </c>
      <c r="H154" s="6" t="s">
        <v>1847</v>
      </c>
      <c r="I154">
        <v>0.35</v>
      </c>
      <c r="J154" s="6" t="s">
        <v>104</v>
      </c>
      <c r="K154" s="98">
        <v>3.0499999999999999E-2</v>
      </c>
      <c r="L154" s="98">
        <v>1.38E-2</v>
      </c>
      <c r="M154" s="7">
        <v>265442.11</v>
      </c>
      <c r="N154" s="7">
        <v>101.05</v>
      </c>
      <c r="O154" s="7">
        <v>268.22925215499998</v>
      </c>
      <c r="P154" s="8">
        <v>1.3170896998173693E-4</v>
      </c>
      <c r="Q154" s="8">
        <v>1.0593873107119488E-5</v>
      </c>
    </row>
    <row r="155" spans="2:17">
      <c r="B155" s="6" t="s">
        <v>3239</v>
      </c>
      <c r="C155" s="6" t="s">
        <v>2105</v>
      </c>
      <c r="D155" s="17">
        <v>1520801</v>
      </c>
      <c r="E155" s="90">
        <v>27266</v>
      </c>
      <c r="F155" s="6" t="s">
        <v>2753</v>
      </c>
      <c r="G155" s="53">
        <v>42733</v>
      </c>
      <c r="H155" s="6" t="s">
        <v>269</v>
      </c>
      <c r="J155" s="6" t="s">
        <v>104</v>
      </c>
      <c r="K155" s="98">
        <v>0</v>
      </c>
      <c r="L155" s="98">
        <v>0</v>
      </c>
      <c r="M155" s="7">
        <v>94162.73</v>
      </c>
      <c r="N155" s="7">
        <v>100</v>
      </c>
      <c r="O155" s="7">
        <v>94.162729999999996</v>
      </c>
      <c r="P155" s="8">
        <v>4.6236851794977559E-5</v>
      </c>
      <c r="Q155" s="8">
        <v>3.719012766226953E-6</v>
      </c>
    </row>
    <row r="156" spans="2:17">
      <c r="B156" s="6" t="s">
        <v>3240</v>
      </c>
      <c r="C156" s="6" t="s">
        <v>2105</v>
      </c>
      <c r="D156" s="17">
        <v>1520761</v>
      </c>
      <c r="E156" s="90">
        <v>2095</v>
      </c>
      <c r="F156" s="6" t="s">
        <v>376</v>
      </c>
      <c r="G156" s="53">
        <v>42733</v>
      </c>
      <c r="H156" s="6" t="s">
        <v>1847</v>
      </c>
      <c r="J156" s="6" t="s">
        <v>104</v>
      </c>
      <c r="K156" s="98">
        <v>0</v>
      </c>
      <c r="L156" s="98">
        <v>0</v>
      </c>
      <c r="M156" s="7">
        <v>53381.2</v>
      </c>
      <c r="N156" s="7">
        <v>100</v>
      </c>
      <c r="O156" s="7">
        <v>53.3812</v>
      </c>
      <c r="P156" s="8">
        <v>2.6211842339724604E-5</v>
      </c>
      <c r="Q156" s="8">
        <v>2.1083220959769775E-6</v>
      </c>
    </row>
    <row r="157" spans="2:17">
      <c r="B157" s="6" t="s">
        <v>3241</v>
      </c>
      <c r="C157" s="6" t="s">
        <v>2105</v>
      </c>
      <c r="D157" s="17">
        <v>1003956</v>
      </c>
      <c r="E157" s="90">
        <v>27266</v>
      </c>
      <c r="F157" s="6" t="s">
        <v>2753</v>
      </c>
      <c r="G157" s="53">
        <v>42855</v>
      </c>
      <c r="H157" s="6" t="s">
        <v>269</v>
      </c>
      <c r="I157">
        <v>3.71</v>
      </c>
      <c r="J157" s="6" t="s">
        <v>104</v>
      </c>
      <c r="K157" s="98">
        <v>2.4E-2</v>
      </c>
      <c r="L157" s="98">
        <v>2.81E-2</v>
      </c>
      <c r="M157" s="7">
        <v>208953.36</v>
      </c>
      <c r="N157" s="7">
        <v>100.81</v>
      </c>
      <c r="O157" s="7">
        <v>210.64588221599999</v>
      </c>
      <c r="P157" s="8">
        <v>1.0343373049234544E-4</v>
      </c>
      <c r="Q157" s="8">
        <v>8.3195838216929682E-6</v>
      </c>
    </row>
    <row r="158" spans="2:17">
      <c r="B158" s="6" t="s">
        <v>3242</v>
      </c>
      <c r="C158" s="6" t="s">
        <v>2105</v>
      </c>
      <c r="D158" s="17">
        <v>10039342</v>
      </c>
      <c r="E158" s="90">
        <v>1633</v>
      </c>
      <c r="F158" s="6" t="s">
        <v>2753</v>
      </c>
      <c r="G158" s="53">
        <v>42733</v>
      </c>
      <c r="H158" s="6" t="s">
        <v>269</v>
      </c>
      <c r="I158">
        <v>1.78</v>
      </c>
      <c r="J158" s="6" t="s">
        <v>104</v>
      </c>
      <c r="K158" s="98">
        <v>6.0000000000000001E-3</v>
      </c>
      <c r="L158" s="98">
        <v>3.7000000000000002E-3</v>
      </c>
      <c r="M158" s="7">
        <v>60728.33</v>
      </c>
      <c r="N158" s="7">
        <v>99.91</v>
      </c>
      <c r="O158" s="7">
        <v>60.673674503000001</v>
      </c>
      <c r="P158" s="8">
        <v>2.9792675890470889E-5</v>
      </c>
      <c r="Q158" s="8">
        <v>2.3963426936597502E-6</v>
      </c>
    </row>
    <row r="159" spans="2:17">
      <c r="B159" s="6" t="s">
        <v>2723</v>
      </c>
      <c r="C159" s="6" t="s">
        <v>2105</v>
      </c>
      <c r="D159" s="17">
        <v>1003953</v>
      </c>
      <c r="E159" s="90">
        <v>27266</v>
      </c>
      <c r="F159" s="6" t="s">
        <v>2753</v>
      </c>
      <c r="G159" s="53">
        <v>42766</v>
      </c>
      <c r="H159" s="6" t="s">
        <v>269</v>
      </c>
      <c r="I159">
        <v>1.83</v>
      </c>
      <c r="J159" s="6" t="s">
        <v>104</v>
      </c>
      <c r="K159" s="98">
        <v>8.0000000000000002E-3</v>
      </c>
      <c r="L159" s="98">
        <v>5.7999999999999996E-3</v>
      </c>
      <c r="M159" s="7">
        <v>149904.16</v>
      </c>
      <c r="N159" s="7">
        <v>100.51</v>
      </c>
      <c r="O159" s="7">
        <v>150.66867121600001</v>
      </c>
      <c r="P159" s="8">
        <v>7.3983040011269783E-5</v>
      </c>
      <c r="Q159" s="8">
        <v>5.950748366394597E-6</v>
      </c>
    </row>
    <row r="160" spans="2:17">
      <c r="B160" s="6" t="s">
        <v>2723</v>
      </c>
      <c r="C160" s="6" t="s">
        <v>2105</v>
      </c>
      <c r="D160" s="17">
        <v>1003954</v>
      </c>
      <c r="E160" s="90">
        <v>27266</v>
      </c>
      <c r="F160" s="6" t="s">
        <v>2753</v>
      </c>
      <c r="G160" s="53">
        <v>42794</v>
      </c>
      <c r="H160" s="6" t="s">
        <v>269</v>
      </c>
      <c r="I160">
        <v>3.71</v>
      </c>
      <c r="J160" s="6" t="s">
        <v>104</v>
      </c>
      <c r="K160" s="98">
        <v>2.4E-2</v>
      </c>
      <c r="L160" s="98">
        <v>2.52E-2</v>
      </c>
      <c r="M160" s="7">
        <v>211943</v>
      </c>
      <c r="N160" s="7">
        <v>104.87</v>
      </c>
      <c r="O160" s="7">
        <v>222.26462409999999</v>
      </c>
      <c r="P160" s="8">
        <v>1.0913889692639643E-4</v>
      </c>
      <c r="Q160" s="8">
        <v>8.7784729107634715E-6</v>
      </c>
    </row>
    <row r="161" spans="2:17">
      <c r="B161" s="6" t="s">
        <v>2723</v>
      </c>
      <c r="C161" s="6" t="s">
        <v>2105</v>
      </c>
      <c r="D161" s="17">
        <v>1003955</v>
      </c>
      <c r="E161" s="90">
        <v>27266</v>
      </c>
      <c r="F161" s="6" t="s">
        <v>2753</v>
      </c>
      <c r="G161" s="53">
        <v>42824</v>
      </c>
      <c r="H161" s="6" t="s">
        <v>269</v>
      </c>
      <c r="I161">
        <v>2.87</v>
      </c>
      <c r="J161" s="6" t="s">
        <v>104</v>
      </c>
      <c r="K161" s="98">
        <v>8.0000000000000002E-3</v>
      </c>
      <c r="L161" s="98">
        <v>6.1999999999999998E-3</v>
      </c>
      <c r="M161" s="7">
        <v>225551.64</v>
      </c>
      <c r="N161" s="7">
        <v>101.39</v>
      </c>
      <c r="O161" s="7">
        <v>228.68680779600001</v>
      </c>
      <c r="P161" s="8">
        <v>1.1229239041317273E-4</v>
      </c>
      <c r="Q161" s="8">
        <v>9.0321208578066244E-6</v>
      </c>
    </row>
    <row r="162" spans="2:17">
      <c r="B162" s="6" t="s">
        <v>3243</v>
      </c>
      <c r="C162" s="6" t="s">
        <v>2105</v>
      </c>
      <c r="D162" s="17">
        <v>1003934</v>
      </c>
      <c r="E162" s="90">
        <v>1633</v>
      </c>
      <c r="F162" s="6" t="s">
        <v>376</v>
      </c>
      <c r="G162" s="53">
        <v>42551</v>
      </c>
      <c r="H162" s="6" t="s">
        <v>103</v>
      </c>
      <c r="I162">
        <v>1.78</v>
      </c>
      <c r="J162" s="6" t="s">
        <v>104</v>
      </c>
      <c r="K162" s="98">
        <v>6.0000000000000001E-3</v>
      </c>
      <c r="L162" s="98">
        <v>4.4000000000000003E-3</v>
      </c>
      <c r="M162" s="7">
        <v>85389.14</v>
      </c>
      <c r="N162" s="7">
        <v>100.99</v>
      </c>
      <c r="O162" s="7">
        <v>86.234492485999994</v>
      </c>
      <c r="P162" s="8">
        <v>4.2343838678958093E-5</v>
      </c>
      <c r="Q162" s="8">
        <v>3.4058823320493813E-6</v>
      </c>
    </row>
    <row r="163" spans="2:17">
      <c r="B163" s="6" t="s">
        <v>3244</v>
      </c>
      <c r="C163" s="6" t="s">
        <v>2105</v>
      </c>
      <c r="D163" s="17">
        <v>10039562</v>
      </c>
      <c r="E163" s="90">
        <v>27266</v>
      </c>
      <c r="F163" s="6" t="s">
        <v>2753</v>
      </c>
      <c r="G163" s="53">
        <v>42913</v>
      </c>
      <c r="H163" s="6" t="s">
        <v>269</v>
      </c>
      <c r="J163" s="6" t="s">
        <v>104</v>
      </c>
      <c r="K163" s="98">
        <v>8.0000000000000002E-3</v>
      </c>
      <c r="L163" s="98">
        <v>0</v>
      </c>
      <c r="M163" s="7">
        <v>256089.19</v>
      </c>
      <c r="N163" s="7">
        <v>100</v>
      </c>
      <c r="O163" s="7">
        <v>256.08918999999997</v>
      </c>
      <c r="P163" s="8">
        <v>1.2574781895475893E-4</v>
      </c>
      <c r="Q163" s="8">
        <v>1.0114394165321244E-5</v>
      </c>
    </row>
    <row r="164" spans="2:17">
      <c r="B164" s="6" t="s">
        <v>3245</v>
      </c>
      <c r="C164" s="6" t="s">
        <v>2105</v>
      </c>
      <c r="D164" s="17">
        <v>10039344</v>
      </c>
      <c r="E164" s="90">
        <v>27266</v>
      </c>
      <c r="F164" s="6" t="s">
        <v>2753</v>
      </c>
      <c r="G164" s="53">
        <v>42855</v>
      </c>
      <c r="H164" s="6" t="s">
        <v>269</v>
      </c>
      <c r="I164">
        <v>1.78</v>
      </c>
      <c r="J164" s="6" t="s">
        <v>104</v>
      </c>
      <c r="K164" s="98">
        <v>2.2000000000000002E-2</v>
      </c>
      <c r="L164" s="98">
        <v>2.2000000000000002E-2</v>
      </c>
      <c r="M164" s="7">
        <v>67982.38</v>
      </c>
      <c r="N164" s="7">
        <v>100.64</v>
      </c>
      <c r="O164" s="7">
        <v>68.417467232000007</v>
      </c>
      <c r="P164" s="8">
        <v>3.3595120835958324E-5</v>
      </c>
      <c r="Q164" s="8">
        <v>2.7021883718613749E-6</v>
      </c>
    </row>
    <row r="165" spans="2:17">
      <c r="B165" s="6" t="s">
        <v>3246</v>
      </c>
      <c r="C165" s="6" t="s">
        <v>2105</v>
      </c>
      <c r="D165" s="17">
        <v>10039345</v>
      </c>
      <c r="E165" s="90">
        <v>27266</v>
      </c>
      <c r="F165" s="6" t="s">
        <v>2753</v>
      </c>
      <c r="G165" s="53">
        <v>42880</v>
      </c>
      <c r="H165" s="6" t="s">
        <v>269</v>
      </c>
      <c r="I165">
        <v>1.78</v>
      </c>
      <c r="J165" s="6" t="s">
        <v>104</v>
      </c>
      <c r="K165" s="98">
        <v>2.2000000000000002E-2</v>
      </c>
      <c r="L165" s="98">
        <v>2.2000000000000002E-2</v>
      </c>
      <c r="M165" s="7">
        <v>11873.92</v>
      </c>
      <c r="N165" s="7">
        <v>100.42</v>
      </c>
      <c r="O165" s="7">
        <v>11.923790464</v>
      </c>
      <c r="P165" s="8">
        <v>5.8549548480416261E-6</v>
      </c>
      <c r="Q165" s="8">
        <v>4.7093716332811509E-7</v>
      </c>
    </row>
    <row r="166" spans="2:17">
      <c r="B166" s="6" t="s">
        <v>3247</v>
      </c>
      <c r="C166" s="6" t="s">
        <v>2105</v>
      </c>
      <c r="D166" s="17">
        <v>10039561</v>
      </c>
      <c r="E166" s="90">
        <v>27266</v>
      </c>
      <c r="F166" s="6" t="s">
        <v>2753</v>
      </c>
      <c r="G166" s="53">
        <v>42880</v>
      </c>
      <c r="H166" s="6" t="s">
        <v>269</v>
      </c>
      <c r="I166">
        <v>3.71</v>
      </c>
      <c r="J166" s="6" t="s">
        <v>104</v>
      </c>
      <c r="K166" s="98">
        <v>2.4E-2</v>
      </c>
      <c r="L166" s="98">
        <v>2.81E-2</v>
      </c>
      <c r="M166" s="7">
        <v>251263.45</v>
      </c>
      <c r="N166" s="7">
        <v>100</v>
      </c>
      <c r="O166" s="7">
        <v>251.26345000000001</v>
      </c>
      <c r="P166" s="8">
        <v>1.2337822936043543E-4</v>
      </c>
      <c r="Q166" s="8">
        <v>9.9237987071554503E-6</v>
      </c>
    </row>
    <row r="167" spans="2:17">
      <c r="B167" s="6" t="s">
        <v>3248</v>
      </c>
      <c r="C167" s="6" t="s">
        <v>2105</v>
      </c>
      <c r="D167" s="17">
        <v>10039343</v>
      </c>
      <c r="E167" s="90">
        <v>27266</v>
      </c>
      <c r="F167" s="6" t="s">
        <v>2753</v>
      </c>
      <c r="G167" s="53">
        <v>42824</v>
      </c>
      <c r="H167" s="6" t="s">
        <v>269</v>
      </c>
      <c r="I167">
        <v>1.78</v>
      </c>
      <c r="J167" s="6" t="s">
        <v>104</v>
      </c>
      <c r="K167" s="98">
        <v>6.0000000000000001E-3</v>
      </c>
      <c r="L167" s="98">
        <v>4.5000000000000005E-3</v>
      </c>
      <c r="M167" s="7">
        <v>10294.57</v>
      </c>
      <c r="N167" s="7">
        <v>100.26</v>
      </c>
      <c r="O167" s="7">
        <v>10.321335882</v>
      </c>
      <c r="P167" s="8">
        <v>5.0680994221622293E-6</v>
      </c>
      <c r="Q167" s="8">
        <v>4.0764727094970935E-7</v>
      </c>
    </row>
    <row r="168" spans="2:17">
      <c r="B168" s="6" t="s">
        <v>3249</v>
      </c>
      <c r="C168" s="6" t="s">
        <v>2105</v>
      </c>
      <c r="D168" s="17">
        <v>1004113</v>
      </c>
      <c r="E168" s="90">
        <v>11187</v>
      </c>
      <c r="F168" s="6" t="s">
        <v>2757</v>
      </c>
      <c r="G168" s="53">
        <v>42701</v>
      </c>
      <c r="H168" s="6" t="s">
        <v>269</v>
      </c>
      <c r="I168">
        <v>7.75</v>
      </c>
      <c r="J168" s="6" t="s">
        <v>104</v>
      </c>
      <c r="K168" s="98">
        <v>4.4800000000000006E-2</v>
      </c>
      <c r="L168" s="98">
        <v>3.3599999999999998E-2</v>
      </c>
      <c r="M168" s="7">
        <v>117315.26</v>
      </c>
      <c r="N168" s="7">
        <v>112.3498263659928</v>
      </c>
      <c r="O168" s="7">
        <v>131.803490910813</v>
      </c>
      <c r="P168" s="8">
        <v>6.4719645185562611E-5</v>
      </c>
      <c r="Q168" s="8">
        <v>5.2056569019461487E-6</v>
      </c>
    </row>
    <row r="169" spans="2:17">
      <c r="B169" s="6" t="s">
        <v>3250</v>
      </c>
      <c r="C169" s="6" t="s">
        <v>2105</v>
      </c>
      <c r="D169" s="17">
        <v>10041131</v>
      </c>
      <c r="E169" s="90">
        <v>11187</v>
      </c>
      <c r="F169" s="6" t="s">
        <v>2757</v>
      </c>
      <c r="G169" s="53">
        <v>42701</v>
      </c>
      <c r="H169" s="6" t="s">
        <v>269</v>
      </c>
      <c r="I169">
        <v>7.14</v>
      </c>
      <c r="J169" s="6" t="s">
        <v>104</v>
      </c>
      <c r="K169" s="98">
        <v>4.4600000000000001E-2</v>
      </c>
      <c r="L169" s="98">
        <v>3.3399999999999999E-2</v>
      </c>
      <c r="M169" s="7">
        <v>171357.11</v>
      </c>
      <c r="N169" s="7">
        <v>111.56479942252003</v>
      </c>
      <c r="O169" s="7">
        <v>191.174216067727</v>
      </c>
      <c r="P169" s="8">
        <v>9.3872532108452161E-5</v>
      </c>
      <c r="Q169" s="8">
        <v>7.550538839828737E-6</v>
      </c>
    </row>
    <row r="170" spans="2:17">
      <c r="B170" s="6" t="s">
        <v>3251</v>
      </c>
      <c r="C170" s="6" t="s">
        <v>2105</v>
      </c>
      <c r="D170" s="17">
        <v>1003405</v>
      </c>
      <c r="E170" s="90">
        <v>1514</v>
      </c>
      <c r="F170" s="6" t="s">
        <v>416</v>
      </c>
      <c r="G170" s="53">
        <v>41282</v>
      </c>
      <c r="H170" s="6" t="s">
        <v>103</v>
      </c>
      <c r="I170">
        <v>3.73</v>
      </c>
      <c r="J170" s="6" t="s">
        <v>104</v>
      </c>
      <c r="K170" s="98">
        <v>4.5999999999999999E-2</v>
      </c>
      <c r="L170" s="98">
        <v>1.1200000000000002E-2</v>
      </c>
      <c r="M170" s="7">
        <v>854548.59</v>
      </c>
      <c r="N170" s="7">
        <v>116.31</v>
      </c>
      <c r="O170" s="7">
        <v>993.92546502899995</v>
      </c>
      <c r="P170" s="8">
        <v>4.8804855617291495E-4</v>
      </c>
      <c r="Q170" s="8">
        <v>3.9255674650903939E-5</v>
      </c>
    </row>
    <row r="171" spans="2:17">
      <c r="B171" s="6" t="s">
        <v>3221</v>
      </c>
      <c r="C171" s="6" t="s">
        <v>2105</v>
      </c>
      <c r="D171" s="17">
        <v>1003454</v>
      </c>
      <c r="E171" s="90">
        <v>720</v>
      </c>
      <c r="F171" s="6" t="s">
        <v>416</v>
      </c>
      <c r="G171" s="53">
        <v>41442</v>
      </c>
      <c r="H171" s="6" t="s">
        <v>1847</v>
      </c>
      <c r="I171">
        <v>7.61</v>
      </c>
      <c r="J171" s="6" t="s">
        <v>104</v>
      </c>
      <c r="K171" s="98">
        <v>4.8000000000000001E-2</v>
      </c>
      <c r="L171" s="98">
        <v>1.8700000000000001E-2</v>
      </c>
      <c r="M171" s="7">
        <v>490189.6</v>
      </c>
      <c r="N171" s="7">
        <v>125.44</v>
      </c>
      <c r="O171" s="7">
        <v>614.89383424000005</v>
      </c>
      <c r="P171" s="8">
        <v>3.0193214537641781E-4</v>
      </c>
      <c r="Q171" s="8">
        <v>2.4285596003990114E-5</v>
      </c>
    </row>
    <row r="172" spans="2:17">
      <c r="B172" s="6" t="s">
        <v>3252</v>
      </c>
      <c r="C172" s="6" t="s">
        <v>2105</v>
      </c>
      <c r="D172" s="17">
        <v>1003936</v>
      </c>
      <c r="E172" s="90">
        <v>27151</v>
      </c>
      <c r="F172" s="6" t="s">
        <v>416</v>
      </c>
      <c r="G172" s="53">
        <v>42358</v>
      </c>
      <c r="H172" s="6" t="s">
        <v>103</v>
      </c>
      <c r="I172">
        <v>2</v>
      </c>
      <c r="J172" s="6" t="s">
        <v>42</v>
      </c>
      <c r="K172" s="98">
        <v>5.5E-2</v>
      </c>
      <c r="L172" s="98">
        <v>3.6900000000000002E-2</v>
      </c>
      <c r="M172" s="7">
        <v>1011909.2</v>
      </c>
      <c r="N172" s="7">
        <v>102.09</v>
      </c>
      <c r="O172" s="7">
        <v>3605.3727769572001</v>
      </c>
      <c r="P172" s="8">
        <v>1.7703510375476237E-3</v>
      </c>
      <c r="Q172" s="8">
        <v>1.4239633222731487E-4</v>
      </c>
    </row>
    <row r="173" spans="2:17">
      <c r="B173" s="6" t="s">
        <v>3253</v>
      </c>
      <c r="C173" s="6" t="s">
        <v>2105</v>
      </c>
      <c r="D173" s="17">
        <v>10042223</v>
      </c>
      <c r="E173" s="90">
        <v>12815</v>
      </c>
      <c r="F173" s="6" t="s">
        <v>2757</v>
      </c>
      <c r="G173" s="53">
        <v>42915</v>
      </c>
      <c r="H173" s="6" t="s">
        <v>269</v>
      </c>
      <c r="J173" s="6" t="s">
        <v>104</v>
      </c>
      <c r="K173" s="98">
        <v>3.6000000000000004E-2</v>
      </c>
      <c r="L173" s="98">
        <v>0</v>
      </c>
      <c r="M173" s="7">
        <v>2035642.18</v>
      </c>
      <c r="N173" s="7">
        <v>102.60566649481743</v>
      </c>
      <c r="O173" s="7">
        <v>2088.6842262386399</v>
      </c>
      <c r="P173" s="8">
        <v>1.0256094212126535E-3</v>
      </c>
      <c r="Q173" s="8">
        <v>8.2493820028352701E-5</v>
      </c>
    </row>
    <row r="174" spans="2:17">
      <c r="B174" s="6" t="s">
        <v>3254</v>
      </c>
      <c r="C174" s="6" t="s">
        <v>2105</v>
      </c>
      <c r="D174" s="17">
        <v>10039122</v>
      </c>
      <c r="E174" s="90">
        <v>27136</v>
      </c>
      <c r="F174" s="6" t="s">
        <v>2757</v>
      </c>
      <c r="G174" s="53">
        <v>42613</v>
      </c>
      <c r="H174" s="6" t="s">
        <v>269</v>
      </c>
      <c r="I174">
        <v>10.32</v>
      </c>
      <c r="J174" s="6" t="s">
        <v>104</v>
      </c>
      <c r="K174" s="98">
        <v>3.4000000000000002E-2</v>
      </c>
      <c r="L174" s="98">
        <v>0.05</v>
      </c>
      <c r="M174" s="7">
        <v>121582.47</v>
      </c>
      <c r="N174" s="7">
        <v>109.4</v>
      </c>
      <c r="O174" s="7">
        <v>133.01122218</v>
      </c>
      <c r="P174" s="8">
        <v>6.5312679092943595E-5</v>
      </c>
      <c r="Q174" s="8">
        <v>5.2533569634065371E-6</v>
      </c>
    </row>
    <row r="175" spans="2:17">
      <c r="B175" s="6" t="s">
        <v>3255</v>
      </c>
      <c r="C175" s="6" t="s">
        <v>2105</v>
      </c>
      <c r="D175" s="17">
        <v>10039126</v>
      </c>
      <c r="E175" s="90">
        <v>27136</v>
      </c>
      <c r="F175" s="6" t="s">
        <v>2757</v>
      </c>
      <c r="G175" s="53">
        <v>42900</v>
      </c>
      <c r="H175" s="6" t="s">
        <v>269</v>
      </c>
      <c r="I175">
        <v>8.9700000000000006</v>
      </c>
      <c r="J175" s="6" t="s">
        <v>104</v>
      </c>
      <c r="K175" s="98">
        <v>3.4000000000000002E-2</v>
      </c>
      <c r="L175" s="98">
        <v>5.7300000000000004E-2</v>
      </c>
      <c r="M175" s="7">
        <v>92301.53</v>
      </c>
      <c r="N175" s="7">
        <v>100</v>
      </c>
      <c r="O175" s="7">
        <v>92.30153</v>
      </c>
      <c r="P175" s="8">
        <v>4.5322944258940614E-5</v>
      </c>
      <c r="Q175" s="8">
        <v>3.6455035703858639E-6</v>
      </c>
    </row>
    <row r="176" spans="2:17">
      <c r="B176" s="6" t="s">
        <v>3256</v>
      </c>
      <c r="C176" s="6" t="s">
        <v>2105</v>
      </c>
      <c r="D176" s="17">
        <v>1003912</v>
      </c>
      <c r="E176" s="90">
        <v>27136</v>
      </c>
      <c r="F176" s="6" t="s">
        <v>2757</v>
      </c>
      <c r="G176" s="53">
        <v>42326</v>
      </c>
      <c r="H176" s="6" t="s">
        <v>269</v>
      </c>
      <c r="I176">
        <v>10.64</v>
      </c>
      <c r="J176" s="6" t="s">
        <v>104</v>
      </c>
      <c r="K176" s="98">
        <v>3.4000000000000002E-2</v>
      </c>
      <c r="L176" s="98">
        <v>3.3000000000000002E-2</v>
      </c>
      <c r="M176" s="7">
        <v>28904.98</v>
      </c>
      <c r="N176" s="7">
        <v>117.72</v>
      </c>
      <c r="O176" s="7">
        <v>34.026942456</v>
      </c>
      <c r="P176" s="8">
        <v>1.6708295260495334E-5</v>
      </c>
      <c r="Q176" s="8">
        <v>1.3439142364450766E-6</v>
      </c>
    </row>
    <row r="177" spans="2:17">
      <c r="B177" s="6" t="s">
        <v>3257</v>
      </c>
      <c r="C177" s="6" t="s">
        <v>2105</v>
      </c>
      <c r="D177" s="17">
        <v>10039112</v>
      </c>
      <c r="E177" s="90">
        <v>27136</v>
      </c>
      <c r="F177" s="6" t="s">
        <v>2757</v>
      </c>
      <c r="G177" s="53">
        <v>42613</v>
      </c>
      <c r="H177" s="6" t="s">
        <v>269</v>
      </c>
      <c r="I177">
        <v>10.38</v>
      </c>
      <c r="J177" s="6" t="s">
        <v>104</v>
      </c>
      <c r="K177" s="98">
        <v>3.4000000000000002E-2</v>
      </c>
      <c r="L177" s="98">
        <v>4.8499999999999995E-2</v>
      </c>
      <c r="M177" s="7">
        <v>283692.21999999997</v>
      </c>
      <c r="N177" s="7">
        <v>111.12</v>
      </c>
      <c r="O177" s="7">
        <v>315.238794864</v>
      </c>
      <c r="P177" s="8">
        <v>1.5479212888320148E-4</v>
      </c>
      <c r="Q177" s="8">
        <v>1.245054282633071E-5</v>
      </c>
    </row>
    <row r="178" spans="2:17">
      <c r="B178" s="6" t="s">
        <v>3258</v>
      </c>
      <c r="C178" s="6" t="s">
        <v>2105</v>
      </c>
      <c r="D178" s="17">
        <v>10039113</v>
      </c>
      <c r="E178" s="90">
        <v>27136</v>
      </c>
      <c r="F178" s="6" t="s">
        <v>2757</v>
      </c>
      <c r="G178" s="53">
        <v>42653</v>
      </c>
      <c r="H178" s="6" t="s">
        <v>269</v>
      </c>
      <c r="I178">
        <v>9.31</v>
      </c>
      <c r="J178" s="6" t="s">
        <v>104</v>
      </c>
      <c r="K178" s="98">
        <v>3.4000000000000002E-2</v>
      </c>
      <c r="L178" s="98">
        <v>4.53E-2</v>
      </c>
      <c r="M178" s="7">
        <v>260232.54</v>
      </c>
      <c r="N178" s="7">
        <v>111.62</v>
      </c>
      <c r="O178" s="7">
        <v>290.47156114799998</v>
      </c>
      <c r="P178" s="8">
        <v>1.426306408433128E-4</v>
      </c>
      <c r="Q178" s="8">
        <v>1.1472346268372689E-5</v>
      </c>
    </row>
    <row r="179" spans="2:17">
      <c r="B179" s="6" t="s">
        <v>3259</v>
      </c>
      <c r="C179" s="6" t="s">
        <v>2105</v>
      </c>
      <c r="D179" s="17">
        <v>10039114</v>
      </c>
      <c r="E179" s="90">
        <v>27136</v>
      </c>
      <c r="F179" s="6" t="s">
        <v>2757</v>
      </c>
      <c r="G179" s="53">
        <v>42722</v>
      </c>
      <c r="H179" s="6" t="s">
        <v>269</v>
      </c>
      <c r="I179">
        <v>10.36</v>
      </c>
      <c r="J179" s="6" t="s">
        <v>104</v>
      </c>
      <c r="K179" s="98">
        <v>3.4000000000000002E-2</v>
      </c>
      <c r="L179" s="98">
        <v>4.8899999999999999E-2</v>
      </c>
      <c r="M179" s="7">
        <v>181817.92</v>
      </c>
      <c r="N179" s="7">
        <v>110.66</v>
      </c>
      <c r="O179" s="7">
        <v>201.199710272</v>
      </c>
      <c r="P179" s="8">
        <v>9.8795363994213939E-5</v>
      </c>
      <c r="Q179" s="8">
        <v>7.9465016685766462E-6</v>
      </c>
    </row>
    <row r="180" spans="2:17">
      <c r="B180" s="6" t="s">
        <v>3260</v>
      </c>
      <c r="C180" s="6" t="s">
        <v>2105</v>
      </c>
      <c r="D180" s="17">
        <v>10039123</v>
      </c>
      <c r="E180" s="90">
        <v>27136</v>
      </c>
      <c r="F180" s="6" t="s">
        <v>2757</v>
      </c>
      <c r="G180" s="53">
        <v>42653</v>
      </c>
      <c r="H180" s="6" t="s">
        <v>269</v>
      </c>
      <c r="I180">
        <v>9.31</v>
      </c>
      <c r="J180" s="6" t="s">
        <v>104</v>
      </c>
      <c r="K180" s="98">
        <v>3.4000000000000002E-2</v>
      </c>
      <c r="L180" s="98">
        <v>4.53E-2</v>
      </c>
      <c r="M180" s="7">
        <v>111528.23</v>
      </c>
      <c r="N180" s="7">
        <v>111.62</v>
      </c>
      <c r="O180" s="7">
        <v>124.487810326</v>
      </c>
      <c r="P180" s="8">
        <v>6.1127416721292374E-5</v>
      </c>
      <c r="Q180" s="8">
        <v>4.9167197663240382E-6</v>
      </c>
    </row>
    <row r="181" spans="2:17">
      <c r="B181" s="6" t="s">
        <v>3260</v>
      </c>
      <c r="C181" s="6" t="s">
        <v>2105</v>
      </c>
      <c r="D181" s="17">
        <v>10039124</v>
      </c>
      <c r="E181" s="90">
        <v>27136</v>
      </c>
      <c r="F181" s="6" t="s">
        <v>2757</v>
      </c>
      <c r="G181" s="53">
        <v>42722</v>
      </c>
      <c r="H181" s="6" t="s">
        <v>269</v>
      </c>
      <c r="I181">
        <v>10.36</v>
      </c>
      <c r="J181" s="6" t="s">
        <v>104</v>
      </c>
      <c r="K181" s="98">
        <v>3.4000000000000002E-2</v>
      </c>
      <c r="L181" s="98">
        <v>4.8899999999999999E-2</v>
      </c>
      <c r="M181" s="7">
        <v>77921.97</v>
      </c>
      <c r="N181" s="7">
        <v>110.66</v>
      </c>
      <c r="O181" s="7">
        <v>86.228452001999997</v>
      </c>
      <c r="P181" s="8">
        <v>4.234087261198576E-5</v>
      </c>
      <c r="Q181" s="8">
        <v>3.4056437595578001E-6</v>
      </c>
    </row>
    <row r="182" spans="2:17">
      <c r="B182" s="6" t="s">
        <v>3261</v>
      </c>
      <c r="C182" s="6" t="s">
        <v>2105</v>
      </c>
      <c r="D182" s="17">
        <v>1003911</v>
      </c>
      <c r="E182" s="90">
        <v>27136</v>
      </c>
      <c r="F182" s="6" t="s">
        <v>2757</v>
      </c>
      <c r="G182" s="53">
        <v>42326</v>
      </c>
      <c r="H182" s="6" t="s">
        <v>269</v>
      </c>
      <c r="I182">
        <v>10.64</v>
      </c>
      <c r="J182" s="6" t="s">
        <v>104</v>
      </c>
      <c r="K182" s="98">
        <v>3.4000000000000002E-2</v>
      </c>
      <c r="L182" s="98">
        <v>3.3000000000000002E-2</v>
      </c>
      <c r="M182" s="7">
        <v>67444.98</v>
      </c>
      <c r="N182" s="7">
        <v>117.72</v>
      </c>
      <c r="O182" s="7">
        <v>79.396230455999998</v>
      </c>
      <c r="P182" s="8">
        <v>3.8986037688945039E-5</v>
      </c>
      <c r="Q182" s="8">
        <v>3.1358011248841363E-6</v>
      </c>
    </row>
    <row r="183" spans="2:17">
      <c r="B183" s="6" t="s">
        <v>3262</v>
      </c>
      <c r="C183" s="6" t="s">
        <v>2105</v>
      </c>
      <c r="D183" s="17">
        <v>10039116</v>
      </c>
      <c r="E183" s="90">
        <v>27136</v>
      </c>
      <c r="F183" s="6" t="s">
        <v>2757</v>
      </c>
      <c r="G183" s="53">
        <v>42900</v>
      </c>
      <c r="H183" s="6" t="s">
        <v>269</v>
      </c>
      <c r="I183">
        <v>8.9700000000000006</v>
      </c>
      <c r="J183" s="6" t="s">
        <v>104</v>
      </c>
      <c r="K183" s="98">
        <v>3.4000000000000002E-2</v>
      </c>
      <c r="L183" s="98">
        <v>5.7300000000000004E-2</v>
      </c>
      <c r="M183" s="7">
        <v>215370.26</v>
      </c>
      <c r="N183" s="7">
        <v>100</v>
      </c>
      <c r="O183" s="7">
        <v>215.37026</v>
      </c>
      <c r="P183" s="8">
        <v>1.0575354806159277E-4</v>
      </c>
      <c r="Q183" s="8">
        <v>8.5061759191308297E-6</v>
      </c>
    </row>
    <row r="184" spans="2:17">
      <c r="B184" s="6" t="s">
        <v>3263</v>
      </c>
      <c r="C184" s="6" t="s">
        <v>2105</v>
      </c>
      <c r="D184" s="17">
        <v>1004051</v>
      </c>
      <c r="E184" s="90">
        <v>11224</v>
      </c>
      <c r="F184" s="6" t="s">
        <v>416</v>
      </c>
      <c r="G184" s="53">
        <v>42571</v>
      </c>
      <c r="H184" s="6" t="s">
        <v>1847</v>
      </c>
      <c r="I184">
        <v>2.21</v>
      </c>
      <c r="J184" s="6" t="s">
        <v>104</v>
      </c>
      <c r="K184" s="98">
        <v>2.3900000000000001E-2</v>
      </c>
      <c r="L184" s="98">
        <v>1.37E-2</v>
      </c>
      <c r="M184" s="7">
        <v>896287.33</v>
      </c>
      <c r="N184" s="7">
        <v>102.85</v>
      </c>
      <c r="O184" s="7">
        <v>921.83151890500005</v>
      </c>
      <c r="P184" s="8">
        <v>4.5264816896822704E-4</v>
      </c>
      <c r="Q184" s="8">
        <v>3.6408281568706408E-5</v>
      </c>
    </row>
    <row r="185" spans="2:17">
      <c r="B185" s="6" t="s">
        <v>3263</v>
      </c>
      <c r="C185" s="6" t="s">
        <v>2105</v>
      </c>
      <c r="D185" s="17">
        <v>1004052</v>
      </c>
      <c r="E185" s="90">
        <v>11224</v>
      </c>
      <c r="F185" s="6" t="s">
        <v>416</v>
      </c>
      <c r="G185" s="53">
        <v>42571</v>
      </c>
      <c r="H185" s="6" t="s">
        <v>1847</v>
      </c>
      <c r="I185">
        <v>1.82</v>
      </c>
      <c r="J185" s="6" t="s">
        <v>104</v>
      </c>
      <c r="K185" s="98">
        <v>2.3099999999999999E-2</v>
      </c>
      <c r="L185" s="98">
        <v>1.55E-2</v>
      </c>
      <c r="M185" s="7">
        <v>1045668.56</v>
      </c>
      <c r="N185" s="7">
        <v>101.75</v>
      </c>
      <c r="O185" s="7">
        <v>1063.9677598000001</v>
      </c>
      <c r="P185" s="8">
        <v>5.2244151825788063E-4</v>
      </c>
      <c r="Q185" s="8">
        <v>4.2022036548325359E-5</v>
      </c>
    </row>
    <row r="186" spans="2:17">
      <c r="B186" s="6" t="s">
        <v>3264</v>
      </c>
      <c r="C186" s="6" t="s">
        <v>2105</v>
      </c>
      <c r="D186" s="17">
        <v>1003699</v>
      </c>
      <c r="E186" s="90">
        <v>11224</v>
      </c>
      <c r="F186" s="6" t="s">
        <v>416</v>
      </c>
      <c r="G186" s="53">
        <v>41877</v>
      </c>
      <c r="H186" s="6" t="s">
        <v>1847</v>
      </c>
      <c r="I186">
        <v>0.28000000000000003</v>
      </c>
      <c r="J186" s="6" t="s">
        <v>104</v>
      </c>
      <c r="K186" s="98">
        <v>3.8699999999999998E-2</v>
      </c>
      <c r="L186" s="98">
        <v>4.1900000000000007E-2</v>
      </c>
      <c r="M186" s="7">
        <v>103102.02</v>
      </c>
      <c r="N186" s="7">
        <v>100.87</v>
      </c>
      <c r="O186" s="7">
        <v>103.999007574</v>
      </c>
      <c r="P186" s="8">
        <v>5.1066772384613179E-5</v>
      </c>
      <c r="Q186" s="8">
        <v>4.1075023721448983E-6</v>
      </c>
    </row>
    <row r="187" spans="2:17">
      <c r="B187" s="6" t="s">
        <v>3265</v>
      </c>
      <c r="C187" s="6" t="s">
        <v>2105</v>
      </c>
      <c r="D187" s="17">
        <v>1003928</v>
      </c>
      <c r="E187" s="90">
        <v>10519</v>
      </c>
      <c r="F187" s="6" t="s">
        <v>416</v>
      </c>
      <c r="G187" s="53">
        <v>42359</v>
      </c>
      <c r="H187" s="6" t="s">
        <v>1847</v>
      </c>
      <c r="I187">
        <v>3.11</v>
      </c>
      <c r="J187" s="6" t="s">
        <v>104</v>
      </c>
      <c r="K187" s="98">
        <v>6.3E-2</v>
      </c>
      <c r="L187" s="98">
        <v>2.81E-2</v>
      </c>
      <c r="M187" s="7">
        <v>1483080.27</v>
      </c>
      <c r="N187" s="7">
        <v>111.19</v>
      </c>
      <c r="O187" s="7">
        <v>1649.0369522129999</v>
      </c>
      <c r="P187" s="8">
        <v>8.0972882969635623E-4</v>
      </c>
      <c r="Q187" s="8">
        <v>6.5129690666998846E-5</v>
      </c>
    </row>
    <row r="188" spans="2:17">
      <c r="B188" s="6" t="s">
        <v>3266</v>
      </c>
      <c r="C188" s="6" t="s">
        <v>2105</v>
      </c>
      <c r="D188" s="17">
        <v>10036511</v>
      </c>
      <c r="E188" s="90">
        <v>121</v>
      </c>
      <c r="F188" s="6" t="s">
        <v>416</v>
      </c>
      <c r="G188" s="53">
        <v>42899</v>
      </c>
      <c r="H188" s="6" t="s">
        <v>1847</v>
      </c>
      <c r="I188">
        <v>1.06</v>
      </c>
      <c r="J188" s="6" t="s">
        <v>104</v>
      </c>
      <c r="K188" s="98">
        <v>3.15E-2</v>
      </c>
      <c r="L188" s="98">
        <v>3.2000000000000001E-2</v>
      </c>
      <c r="M188" s="7">
        <v>1443844</v>
      </c>
      <c r="N188" s="7">
        <v>100.09</v>
      </c>
      <c r="O188" s="7">
        <v>1445.1434595999999</v>
      </c>
      <c r="P188" s="8">
        <v>7.0961073414084681E-4</v>
      </c>
      <c r="Q188" s="8">
        <v>5.7076796470129792E-5</v>
      </c>
    </row>
    <row r="189" spans="2:17">
      <c r="B189" s="6" t="s">
        <v>3267</v>
      </c>
      <c r="C189" s="6" t="s">
        <v>2105</v>
      </c>
      <c r="D189" s="17">
        <v>1003698</v>
      </c>
      <c r="E189" s="90">
        <v>11224</v>
      </c>
      <c r="F189" s="6" t="s">
        <v>416</v>
      </c>
      <c r="G189" s="53">
        <v>41877</v>
      </c>
      <c r="H189" s="6" t="s">
        <v>1847</v>
      </c>
      <c r="I189">
        <v>0.27</v>
      </c>
      <c r="J189" s="6" t="s">
        <v>104</v>
      </c>
      <c r="K189" s="98">
        <v>4.4999999999999998E-2</v>
      </c>
      <c r="L189" s="98">
        <v>1.21E-2</v>
      </c>
      <c r="M189" s="7">
        <v>94263.39</v>
      </c>
      <c r="N189" s="7">
        <v>101.95</v>
      </c>
      <c r="O189" s="7">
        <v>96.101526105000005</v>
      </c>
      <c r="P189" s="8">
        <v>4.7188861450682797E-5</v>
      </c>
      <c r="Q189" s="8">
        <v>3.7955866661723571E-6</v>
      </c>
    </row>
    <row r="190" spans="2:17">
      <c r="B190" s="6" t="s">
        <v>3214</v>
      </c>
      <c r="C190" s="6" t="s">
        <v>2105</v>
      </c>
      <c r="D190" s="17">
        <v>10036891</v>
      </c>
      <c r="E190" s="90">
        <v>459</v>
      </c>
      <c r="F190" s="6" t="s">
        <v>416</v>
      </c>
      <c r="G190" s="53">
        <v>42024</v>
      </c>
      <c r="H190" s="6" t="s">
        <v>103</v>
      </c>
      <c r="I190">
        <v>0.57999999999999996</v>
      </c>
      <c r="J190" s="6" t="s">
        <v>104</v>
      </c>
      <c r="K190" s="98">
        <v>2.75E-2</v>
      </c>
      <c r="L190" s="98">
        <v>1.4199999999999999E-2</v>
      </c>
      <c r="M190" s="7">
        <v>385715.84</v>
      </c>
      <c r="N190" s="7">
        <v>101.26</v>
      </c>
      <c r="O190" s="7">
        <v>390.575859584</v>
      </c>
      <c r="P190" s="8">
        <v>1.9178498896836756E-4</v>
      </c>
      <c r="Q190" s="8">
        <v>1.5426024797422099E-5</v>
      </c>
    </row>
    <row r="191" spans="2:17">
      <c r="B191" s="6" t="s">
        <v>3268</v>
      </c>
      <c r="C191" s="6" t="s">
        <v>2105</v>
      </c>
      <c r="D191" s="17">
        <v>1004117</v>
      </c>
      <c r="E191" s="90">
        <v>10521</v>
      </c>
      <c r="F191" s="6" t="s">
        <v>416</v>
      </c>
      <c r="G191" s="53">
        <v>42708</v>
      </c>
      <c r="H191" s="6" t="s">
        <v>1847</v>
      </c>
      <c r="I191">
        <v>2.39</v>
      </c>
      <c r="J191" s="6" t="s">
        <v>104</v>
      </c>
      <c r="K191" s="98">
        <v>1.9E-2</v>
      </c>
      <c r="L191" s="98">
        <v>1.66E-2</v>
      </c>
      <c r="M191" s="7">
        <v>1458976.5</v>
      </c>
      <c r="N191" s="7">
        <v>101.29</v>
      </c>
      <c r="O191" s="7">
        <v>1477.7972968500001</v>
      </c>
      <c r="P191" s="8">
        <v>7.2564479170763121E-4</v>
      </c>
      <c r="Q191" s="8">
        <v>5.8366479103577737E-5</v>
      </c>
    </row>
    <row r="192" spans="2:17">
      <c r="B192" s="6" t="s">
        <v>3268</v>
      </c>
      <c r="C192" s="6" t="s">
        <v>2105</v>
      </c>
      <c r="D192" s="17">
        <v>1004118</v>
      </c>
      <c r="E192" s="90">
        <v>10521</v>
      </c>
      <c r="F192" s="6" t="s">
        <v>416</v>
      </c>
      <c r="G192" s="53">
        <v>42708</v>
      </c>
      <c r="H192" s="6" t="s">
        <v>1847</v>
      </c>
      <c r="I192">
        <v>1.71</v>
      </c>
      <c r="J192" s="6" t="s">
        <v>104</v>
      </c>
      <c r="K192" s="98">
        <v>2.3E-2</v>
      </c>
      <c r="L192" s="98">
        <v>1.9400000000000001E-2</v>
      </c>
      <c r="M192" s="7">
        <v>1276604.44</v>
      </c>
      <c r="N192" s="7">
        <v>101.18</v>
      </c>
      <c r="O192" s="7">
        <v>1291.668372392</v>
      </c>
      <c r="P192" s="8">
        <v>6.3424965591533716E-4</v>
      </c>
      <c r="Q192" s="8">
        <v>5.1015207042716778E-5</v>
      </c>
    </row>
    <row r="193" spans="2:17">
      <c r="B193" s="6" t="s">
        <v>3269</v>
      </c>
      <c r="C193" s="6" t="s">
        <v>2105</v>
      </c>
      <c r="D193" s="17">
        <v>1520751</v>
      </c>
      <c r="E193" s="90">
        <v>27136</v>
      </c>
      <c r="F193" s="6" t="s">
        <v>2757</v>
      </c>
      <c r="G193" s="53">
        <v>42733</v>
      </c>
      <c r="H193" s="6" t="s">
        <v>269</v>
      </c>
      <c r="J193" s="6" t="s">
        <v>104</v>
      </c>
      <c r="K193" s="98">
        <v>0</v>
      </c>
      <c r="L193" s="98">
        <v>0</v>
      </c>
      <c r="M193" s="7">
        <v>116490.34</v>
      </c>
      <c r="N193" s="7">
        <v>100</v>
      </c>
      <c r="O193" s="7">
        <v>116.49034</v>
      </c>
      <c r="P193" s="8">
        <v>5.7200408124600319E-5</v>
      </c>
      <c r="Q193" s="8">
        <v>4.6008549412503044E-6</v>
      </c>
    </row>
    <row r="194" spans="2:17">
      <c r="B194" s="6" t="s">
        <v>3270</v>
      </c>
      <c r="C194" s="6" t="s">
        <v>2105</v>
      </c>
      <c r="D194" s="17">
        <v>10037555</v>
      </c>
      <c r="E194" s="90">
        <v>11243</v>
      </c>
      <c r="F194" s="6" t="s">
        <v>449</v>
      </c>
      <c r="G194" s="53">
        <v>42254</v>
      </c>
      <c r="H194" s="6" t="s">
        <v>1847</v>
      </c>
      <c r="I194">
        <v>2.79</v>
      </c>
      <c r="J194" s="6" t="s">
        <v>42</v>
      </c>
      <c r="K194" s="98">
        <v>5.3899999999999997E-2</v>
      </c>
      <c r="L194" s="98">
        <v>3.5900000000000001E-2</v>
      </c>
      <c r="M194" s="7">
        <v>69963.89</v>
      </c>
      <c r="N194" s="7">
        <v>105.86</v>
      </c>
      <c r="O194" s="7">
        <v>258.48257109946002</v>
      </c>
      <c r="P194" s="8">
        <v>1.2692304409091032E-4</v>
      </c>
      <c r="Q194" s="8">
        <v>1.0208922168739775E-5</v>
      </c>
    </row>
    <row r="195" spans="2:17">
      <c r="B195" s="6" t="s">
        <v>3271</v>
      </c>
      <c r="C195" s="6" t="s">
        <v>2105</v>
      </c>
      <c r="D195" s="17">
        <v>1004144</v>
      </c>
      <c r="E195" s="90">
        <v>27415</v>
      </c>
      <c r="F195" s="6" t="s">
        <v>449</v>
      </c>
      <c r="G195" s="53">
        <v>42747</v>
      </c>
      <c r="H195" s="6" t="s">
        <v>1847</v>
      </c>
      <c r="I195">
        <v>1.46</v>
      </c>
      <c r="J195" s="6" t="s">
        <v>42</v>
      </c>
      <c r="K195" s="98">
        <v>7.0000000000000007E-2</v>
      </c>
      <c r="L195" s="98">
        <v>5.4699999999999999E-2</v>
      </c>
      <c r="M195" s="7">
        <v>1170912</v>
      </c>
      <c r="N195" s="7">
        <v>103.44</v>
      </c>
      <c r="O195" s="7">
        <v>4227.0578910719996</v>
      </c>
      <c r="P195" s="8">
        <v>2.0756179142032783E-3</v>
      </c>
      <c r="Q195" s="8">
        <v>1.6695015385043686E-4</v>
      </c>
    </row>
    <row r="196" spans="2:17">
      <c r="B196" s="6" t="s">
        <v>3272</v>
      </c>
      <c r="C196" s="6" t="s">
        <v>2105</v>
      </c>
      <c r="D196" s="17">
        <v>1004096</v>
      </c>
      <c r="E196" s="90">
        <v>259</v>
      </c>
      <c r="F196" s="6" t="s">
        <v>449</v>
      </c>
      <c r="G196" s="53">
        <v>42690</v>
      </c>
      <c r="H196" s="6" t="s">
        <v>103</v>
      </c>
      <c r="I196">
        <v>4.43</v>
      </c>
      <c r="J196" s="6" t="s">
        <v>42</v>
      </c>
      <c r="K196" s="98">
        <v>6.3E-2</v>
      </c>
      <c r="L196" s="98">
        <v>5.5199999999999999E-2</v>
      </c>
      <c r="M196" s="7">
        <v>1123458.04</v>
      </c>
      <c r="N196" s="7">
        <v>106.12</v>
      </c>
      <c r="O196" s="7">
        <v>4160.8257154475205</v>
      </c>
      <c r="P196" s="8">
        <v>2.0430958400407305E-3</v>
      </c>
      <c r="Q196" s="8">
        <v>1.643342748643197E-4</v>
      </c>
    </row>
    <row r="197" spans="2:17">
      <c r="B197" s="6" t="s">
        <v>3273</v>
      </c>
      <c r="C197" s="6" t="s">
        <v>2105</v>
      </c>
      <c r="D197" s="17">
        <v>1003547</v>
      </c>
      <c r="E197" s="90">
        <v>627</v>
      </c>
      <c r="F197" s="6" t="s">
        <v>449</v>
      </c>
      <c r="G197" s="53">
        <v>41570</v>
      </c>
      <c r="H197" s="6" t="s">
        <v>1847</v>
      </c>
      <c r="I197">
        <v>1.3</v>
      </c>
      <c r="J197" s="6" t="s">
        <v>104</v>
      </c>
      <c r="K197" s="98">
        <v>7.4499999999999997E-2</v>
      </c>
      <c r="L197" s="98">
        <v>1.3100000000000001E-2</v>
      </c>
      <c r="M197" s="7">
        <v>1321666.6100000001</v>
      </c>
      <c r="N197" s="7">
        <v>109.36</v>
      </c>
      <c r="O197" s="7">
        <v>1445.374604696</v>
      </c>
      <c r="P197" s="8">
        <v>7.0972423362781892E-4</v>
      </c>
      <c r="Q197" s="8">
        <v>5.7085925682535541E-5</v>
      </c>
    </row>
    <row r="198" spans="2:17">
      <c r="B198" s="6" t="s">
        <v>3273</v>
      </c>
      <c r="C198" s="6" t="s">
        <v>2105</v>
      </c>
      <c r="D198" s="17">
        <v>10037552</v>
      </c>
      <c r="E198" s="90">
        <v>11243</v>
      </c>
      <c r="F198" s="6" t="s">
        <v>449</v>
      </c>
      <c r="G198" s="53">
        <v>42106</v>
      </c>
      <c r="H198" s="6" t="s">
        <v>1847</v>
      </c>
      <c r="I198">
        <v>1.78</v>
      </c>
      <c r="J198" s="6" t="s">
        <v>42</v>
      </c>
      <c r="K198" s="98">
        <v>5.3699999999999998E-2</v>
      </c>
      <c r="L198" s="98">
        <v>2.9600000000000001E-2</v>
      </c>
      <c r="M198" s="7">
        <v>26083.03</v>
      </c>
      <c r="N198" s="7">
        <v>105.18</v>
      </c>
      <c r="O198" s="7">
        <v>95.745117029460005</v>
      </c>
      <c r="P198" s="8">
        <v>4.7013853423577716E-5</v>
      </c>
      <c r="Q198" s="8">
        <v>3.7815100787376853E-6</v>
      </c>
    </row>
    <row r="199" spans="2:17">
      <c r="B199" s="6" t="s">
        <v>3274</v>
      </c>
      <c r="C199" s="6" t="s">
        <v>2105</v>
      </c>
      <c r="D199" s="17">
        <v>1003755</v>
      </c>
      <c r="E199" s="90">
        <v>11243</v>
      </c>
      <c r="F199" s="6" t="s">
        <v>449</v>
      </c>
      <c r="G199" s="53">
        <v>41982</v>
      </c>
      <c r="H199" s="6" t="s">
        <v>1847</v>
      </c>
      <c r="I199">
        <v>2.77</v>
      </c>
      <c r="J199" s="6" t="s">
        <v>42</v>
      </c>
      <c r="K199" s="98">
        <v>5.62E-2</v>
      </c>
      <c r="L199" s="98">
        <v>2.2700000000000001E-2</v>
      </c>
      <c r="M199" s="7">
        <v>573826.52</v>
      </c>
      <c r="N199" s="7">
        <v>110.35</v>
      </c>
      <c r="O199" s="7">
        <v>2209.9293012218</v>
      </c>
      <c r="P199" s="8">
        <v>1.0851445532427818E-3</v>
      </c>
      <c r="Q199" s="8">
        <v>8.728246604259332E-5</v>
      </c>
    </row>
    <row r="200" spans="2:17">
      <c r="B200" s="6" t="s">
        <v>3274</v>
      </c>
      <c r="C200" s="6" t="s">
        <v>2105</v>
      </c>
      <c r="D200" s="17">
        <v>10037553</v>
      </c>
      <c r="E200" s="90">
        <v>11243</v>
      </c>
      <c r="F200" s="6" t="s">
        <v>449</v>
      </c>
      <c r="G200" s="53">
        <v>42124</v>
      </c>
      <c r="H200" s="6" t="s">
        <v>1847</v>
      </c>
      <c r="I200">
        <v>2.78</v>
      </c>
      <c r="J200" s="6" t="s">
        <v>42</v>
      </c>
      <c r="K200" s="98">
        <v>5.2900000000000003E-2</v>
      </c>
      <c r="L200" s="98">
        <v>2.58E-2</v>
      </c>
      <c r="M200" s="7">
        <v>50427.18</v>
      </c>
      <c r="N200" s="7">
        <v>108.39</v>
      </c>
      <c r="O200" s="7">
        <v>190.75649120297999</v>
      </c>
      <c r="P200" s="8">
        <v>9.3667416107010986E-5</v>
      </c>
      <c r="Q200" s="8">
        <v>7.5340405490000345E-6</v>
      </c>
    </row>
    <row r="201" spans="2:17">
      <c r="B201" s="6" t="s">
        <v>3274</v>
      </c>
      <c r="C201" s="6" t="s">
        <v>2105</v>
      </c>
      <c r="D201" s="17">
        <v>10037554</v>
      </c>
      <c r="E201" s="90">
        <v>11243</v>
      </c>
      <c r="F201" s="6" t="s">
        <v>449</v>
      </c>
      <c r="G201" s="53">
        <v>42177</v>
      </c>
      <c r="H201" s="6" t="s">
        <v>1847</v>
      </c>
      <c r="I201">
        <v>1.47</v>
      </c>
      <c r="J201" s="6" t="s">
        <v>42</v>
      </c>
      <c r="K201" s="98">
        <v>5.2900000000000003E-2</v>
      </c>
      <c r="L201" s="98">
        <v>3.1099999999999999E-2</v>
      </c>
      <c r="M201" s="7">
        <v>64440.4</v>
      </c>
      <c r="N201" s="7">
        <v>100.97</v>
      </c>
      <c r="O201" s="7">
        <v>227.07849686119999</v>
      </c>
      <c r="P201" s="8">
        <v>1.1150265933451144E-4</v>
      </c>
      <c r="Q201" s="8">
        <v>8.9685996653073865E-6</v>
      </c>
    </row>
    <row r="202" spans="2:17">
      <c r="B202" s="6" t="s">
        <v>3275</v>
      </c>
      <c r="C202" s="6" t="s">
        <v>2105</v>
      </c>
      <c r="D202" s="17">
        <v>1003838</v>
      </c>
      <c r="E202" s="90">
        <v>1187</v>
      </c>
      <c r="F202" s="6" t="s">
        <v>449</v>
      </c>
      <c r="G202" s="53">
        <v>42170</v>
      </c>
      <c r="H202" s="6" t="s">
        <v>1847</v>
      </c>
      <c r="I202">
        <v>2.29</v>
      </c>
      <c r="J202" s="6" t="s">
        <v>104</v>
      </c>
      <c r="K202" s="98">
        <v>0.04</v>
      </c>
      <c r="L202" s="98">
        <v>1.66E-2</v>
      </c>
      <c r="M202" s="7">
        <v>1015654.43</v>
      </c>
      <c r="N202" s="7">
        <v>106.12</v>
      </c>
      <c r="O202" s="7">
        <v>1077.8124811160001</v>
      </c>
      <c r="P202" s="8">
        <v>5.2923971036244967E-4</v>
      </c>
      <c r="Q202" s="8">
        <v>4.256884201285531E-5</v>
      </c>
    </row>
    <row r="203" spans="2:17">
      <c r="B203" s="6" t="s">
        <v>3276</v>
      </c>
      <c r="C203" s="6" t="s">
        <v>2105</v>
      </c>
      <c r="D203" s="17">
        <v>1003977</v>
      </c>
      <c r="E203" s="90">
        <v>12944</v>
      </c>
      <c r="F203" s="6" t="s">
        <v>449</v>
      </c>
      <c r="G203" s="53">
        <v>42421</v>
      </c>
      <c r="H203" s="6" t="s">
        <v>1847</v>
      </c>
      <c r="I203">
        <v>0.42</v>
      </c>
      <c r="J203" s="6" t="s">
        <v>104</v>
      </c>
      <c r="K203" s="98">
        <v>4.2500000000000003E-2</v>
      </c>
      <c r="L203" s="98">
        <v>1.8600000000000002E-2</v>
      </c>
      <c r="M203" s="7">
        <v>280277.25</v>
      </c>
      <c r="N203" s="7">
        <v>101.4</v>
      </c>
      <c r="O203" s="7">
        <v>284.20113149999997</v>
      </c>
      <c r="P203" s="8">
        <v>1.3955166335056796E-4</v>
      </c>
      <c r="Q203" s="8">
        <v>1.1224691937294563E-5</v>
      </c>
    </row>
    <row r="204" spans="2:17">
      <c r="B204" s="6" t="s">
        <v>3277</v>
      </c>
      <c r="C204" s="6" t="s">
        <v>2105</v>
      </c>
      <c r="D204" s="17">
        <v>1003110</v>
      </c>
      <c r="E204" s="90">
        <v>421</v>
      </c>
      <c r="F204" s="6" t="s">
        <v>449</v>
      </c>
      <c r="G204" s="53">
        <v>42766</v>
      </c>
      <c r="H204" s="6" t="s">
        <v>1847</v>
      </c>
      <c r="I204">
        <v>0.67</v>
      </c>
      <c r="J204" s="6" t="s">
        <v>104</v>
      </c>
      <c r="K204" s="98">
        <v>5.4000000000000006E-2</v>
      </c>
      <c r="L204" s="98">
        <v>4.8300000000000003E-2</v>
      </c>
      <c r="M204" s="7">
        <v>638228.26</v>
      </c>
      <c r="N204" s="7">
        <v>101.53</v>
      </c>
      <c r="O204" s="7">
        <v>647.99315237799999</v>
      </c>
      <c r="P204" s="8">
        <v>3.1818494802202417E-4</v>
      </c>
      <c r="Q204" s="8">
        <v>2.5592873168836854E-5</v>
      </c>
    </row>
    <row r="205" spans="2:17">
      <c r="B205" s="6" t="s">
        <v>3278</v>
      </c>
      <c r="C205" s="6" t="s">
        <v>2105</v>
      </c>
      <c r="D205" s="17">
        <v>10028251</v>
      </c>
      <c r="E205" s="90">
        <v>12443</v>
      </c>
      <c r="F205" s="6" t="s">
        <v>449</v>
      </c>
      <c r="G205" s="53">
        <v>42815</v>
      </c>
      <c r="H205" s="6" t="s">
        <v>1847</v>
      </c>
      <c r="I205">
        <v>2.66</v>
      </c>
      <c r="J205" s="6" t="s">
        <v>104</v>
      </c>
      <c r="K205" s="98">
        <v>5.5E-2</v>
      </c>
      <c r="L205" s="98">
        <v>5.0599999999999999E-2</v>
      </c>
      <c r="M205" s="7">
        <v>4507955</v>
      </c>
      <c r="N205" s="7">
        <v>102.75</v>
      </c>
      <c r="O205" s="7">
        <v>4631.9237624999996</v>
      </c>
      <c r="P205" s="8">
        <v>2.2744197468823101E-3</v>
      </c>
      <c r="Q205" s="8">
        <v>1.8294057112540682E-4</v>
      </c>
    </row>
    <row r="206" spans="2:17">
      <c r="B206" s="6" t="s">
        <v>3279</v>
      </c>
      <c r="C206" s="6" t="s">
        <v>2105</v>
      </c>
      <c r="D206" s="17">
        <v>10040531</v>
      </c>
      <c r="E206" s="90">
        <v>27261</v>
      </c>
      <c r="F206" s="6" t="s">
        <v>449</v>
      </c>
      <c r="G206" s="53">
        <v>42582</v>
      </c>
      <c r="H206" s="6" t="s">
        <v>1847</v>
      </c>
      <c r="I206">
        <v>2.21</v>
      </c>
      <c r="J206" s="6" t="s">
        <v>104</v>
      </c>
      <c r="K206" s="98">
        <v>3.3099999999999997E-2</v>
      </c>
      <c r="L206" s="98">
        <v>2.2000000000000002E-2</v>
      </c>
      <c r="M206" s="7">
        <v>418267.44</v>
      </c>
      <c r="N206" s="7">
        <v>101.33</v>
      </c>
      <c r="O206" s="7">
        <v>423.830396952</v>
      </c>
      <c r="P206" s="8">
        <v>2.081140091209774E-4</v>
      </c>
      <c r="Q206" s="8">
        <v>1.6739432437648366E-5</v>
      </c>
    </row>
    <row r="207" spans="2:17">
      <c r="B207" s="6" t="s">
        <v>3280</v>
      </c>
      <c r="C207" s="6" t="s">
        <v>2105</v>
      </c>
      <c r="D207" s="17">
        <v>1004053</v>
      </c>
      <c r="E207" s="90">
        <v>27261</v>
      </c>
      <c r="F207" s="6" t="s">
        <v>449</v>
      </c>
      <c r="G207" s="53">
        <v>42582</v>
      </c>
      <c r="H207" s="6" t="s">
        <v>1847</v>
      </c>
      <c r="I207">
        <v>1.07</v>
      </c>
      <c r="J207" s="6" t="s">
        <v>104</v>
      </c>
      <c r="K207" s="98">
        <v>3.3099999999999997E-2</v>
      </c>
      <c r="L207" s="98">
        <v>2.1299999999999999E-2</v>
      </c>
      <c r="M207" s="7">
        <v>687948.21</v>
      </c>
      <c r="N207" s="7">
        <v>101.33</v>
      </c>
      <c r="O207" s="7">
        <v>697.09792119300005</v>
      </c>
      <c r="P207" s="8">
        <v>3.4229692861270791E-4</v>
      </c>
      <c r="Q207" s="8">
        <v>2.7532295083490439E-5</v>
      </c>
    </row>
    <row r="208" spans="2:17">
      <c r="B208" s="6" t="s">
        <v>3281</v>
      </c>
      <c r="C208" s="6" t="s">
        <v>2105</v>
      </c>
      <c r="D208" s="17">
        <v>1004063</v>
      </c>
      <c r="E208" s="90">
        <v>12602</v>
      </c>
      <c r="F208" s="6" t="s">
        <v>449</v>
      </c>
      <c r="G208" s="53">
        <v>42600</v>
      </c>
      <c r="H208" s="6" t="s">
        <v>103</v>
      </c>
      <c r="I208">
        <v>3.85</v>
      </c>
      <c r="J208" s="6" t="s">
        <v>104</v>
      </c>
      <c r="K208" s="98">
        <v>4.8000000000000001E-2</v>
      </c>
      <c r="L208" s="98">
        <v>3.4300000000000004E-2</v>
      </c>
      <c r="M208" s="7">
        <v>1394225</v>
      </c>
      <c r="N208" s="7">
        <v>107.22</v>
      </c>
      <c r="O208" s="7">
        <v>1494.8880449999999</v>
      </c>
      <c r="P208" s="8">
        <v>7.3403688472868981E-4</v>
      </c>
      <c r="Q208" s="8">
        <v>5.9041488319583038E-5</v>
      </c>
    </row>
    <row r="209" spans="2:17">
      <c r="B209" s="6" t="s">
        <v>3282</v>
      </c>
      <c r="C209" s="6" t="s">
        <v>2105</v>
      </c>
      <c r="D209" s="17">
        <v>1004064</v>
      </c>
      <c r="E209" s="90">
        <v>12602</v>
      </c>
      <c r="F209" s="6" t="s">
        <v>449</v>
      </c>
      <c r="G209" s="53">
        <v>42600</v>
      </c>
      <c r="H209" s="6" t="s">
        <v>103</v>
      </c>
      <c r="I209">
        <v>3.78</v>
      </c>
      <c r="J209" s="6" t="s">
        <v>104</v>
      </c>
      <c r="K209" s="98">
        <v>5.6100000000000004E-2</v>
      </c>
      <c r="L209" s="98">
        <v>4.2099999999999999E-2</v>
      </c>
      <c r="M209" s="7">
        <v>1394225</v>
      </c>
      <c r="N209" s="7">
        <v>107.32</v>
      </c>
      <c r="O209" s="7">
        <v>1496.2822699999999</v>
      </c>
      <c r="P209" s="8">
        <v>7.3472149290321762E-4</v>
      </c>
      <c r="Q209" s="8">
        <v>5.9096554061347249E-5</v>
      </c>
    </row>
    <row r="210" spans="2:17">
      <c r="B210" s="6" t="s">
        <v>3283</v>
      </c>
      <c r="C210" s="6" t="s">
        <v>2105</v>
      </c>
      <c r="D210" s="17">
        <v>1004112</v>
      </c>
      <c r="E210" s="90">
        <v>27333</v>
      </c>
      <c r="F210" s="6" t="s">
        <v>241</v>
      </c>
      <c r="G210" s="53">
        <v>42702</v>
      </c>
      <c r="H210" s="6" t="s">
        <v>1847</v>
      </c>
      <c r="I210">
        <v>1.4</v>
      </c>
      <c r="J210" s="6" t="s">
        <v>104</v>
      </c>
      <c r="K210" s="98">
        <v>0.04</v>
      </c>
      <c r="L210" s="98">
        <v>2.6200000000000001E-2</v>
      </c>
      <c r="M210" s="7">
        <v>2564619.06</v>
      </c>
      <c r="N210" s="7">
        <v>102.22</v>
      </c>
      <c r="O210" s="7">
        <v>2621.5536031319998</v>
      </c>
      <c r="P210" s="8">
        <v>1.2872649871196779E-3</v>
      </c>
      <c r="Q210" s="8">
        <v>1.0353981153048742E-4</v>
      </c>
    </row>
    <row r="211" spans="2:17">
      <c r="B211" s="6" t="s">
        <v>3284</v>
      </c>
      <c r="C211" s="6" t="s">
        <v>2105</v>
      </c>
      <c r="D211" s="17">
        <v>1004116</v>
      </c>
      <c r="E211" s="90">
        <v>27333</v>
      </c>
      <c r="F211" s="6" t="s">
        <v>241</v>
      </c>
      <c r="G211" s="53">
        <v>42702</v>
      </c>
      <c r="H211" s="6" t="s">
        <v>1847</v>
      </c>
      <c r="I211">
        <v>2.33</v>
      </c>
      <c r="J211" s="6" t="s">
        <v>104</v>
      </c>
      <c r="K211" s="98">
        <v>4.4999999999999998E-2</v>
      </c>
      <c r="L211" s="98">
        <v>2.9500000000000002E-2</v>
      </c>
      <c r="M211" s="7">
        <v>4249942</v>
      </c>
      <c r="N211" s="7">
        <v>103.92</v>
      </c>
      <c r="O211" s="7">
        <v>4416.5397264000003</v>
      </c>
      <c r="P211" s="8">
        <v>2.1686594343238302E-3</v>
      </c>
      <c r="Q211" s="8">
        <v>1.7443385111105101E-4</v>
      </c>
    </row>
    <row r="212" spans="2:17">
      <c r="B212" s="6" t="s">
        <v>3285</v>
      </c>
      <c r="C212" s="6" t="s">
        <v>2105</v>
      </c>
      <c r="D212" s="17">
        <v>1003713</v>
      </c>
      <c r="E212" s="90">
        <v>11231</v>
      </c>
      <c r="F212" s="6" t="s">
        <v>241</v>
      </c>
      <c r="G212" s="53">
        <v>41912</v>
      </c>
      <c r="H212" s="6" t="s">
        <v>1847</v>
      </c>
      <c r="I212">
        <v>1.29</v>
      </c>
      <c r="J212" s="6" t="s">
        <v>46</v>
      </c>
      <c r="K212" s="98">
        <v>6.8000000000000005E-2</v>
      </c>
      <c r="L212" s="98">
        <v>9.4999999999999998E-3</v>
      </c>
      <c r="M212" s="7">
        <v>310883.98</v>
      </c>
      <c r="N212" s="7">
        <v>108.7</v>
      </c>
      <c r="O212" s="7">
        <v>1345.8097545304499</v>
      </c>
      <c r="P212" s="8">
        <v>6.6083477151161123E-4</v>
      </c>
      <c r="Q212" s="8">
        <v>5.3153552982284025E-5</v>
      </c>
    </row>
    <row r="213" spans="2:17">
      <c r="B213" s="6" t="s">
        <v>3286</v>
      </c>
      <c r="C213" s="6" t="s">
        <v>2105</v>
      </c>
      <c r="D213" s="17">
        <v>1004067</v>
      </c>
      <c r="E213" s="90">
        <v>27300</v>
      </c>
      <c r="F213" s="6" t="s">
        <v>241</v>
      </c>
      <c r="G213" s="53">
        <v>42627</v>
      </c>
      <c r="H213" s="6" t="s">
        <v>1847</v>
      </c>
      <c r="I213">
        <v>3.68</v>
      </c>
      <c r="J213" s="6" t="s">
        <v>104</v>
      </c>
      <c r="K213" s="98">
        <v>6.5000000000000002E-2</v>
      </c>
      <c r="L213" s="98">
        <v>4.9599999999999998E-2</v>
      </c>
      <c r="M213" s="7">
        <v>1305866</v>
      </c>
      <c r="N213" s="7">
        <v>106.25</v>
      </c>
      <c r="O213" s="7">
        <v>1387.4826250000001</v>
      </c>
      <c r="P213" s="8">
        <v>6.8129745707491099E-4</v>
      </c>
      <c r="Q213" s="8">
        <v>5.4799447672057561E-5</v>
      </c>
    </row>
    <row r="214" spans="2:17">
      <c r="B214" s="6" t="s">
        <v>3287</v>
      </c>
      <c r="C214" s="6" t="s">
        <v>2105</v>
      </c>
      <c r="D214" s="17">
        <v>1003785</v>
      </c>
      <c r="E214" s="90">
        <v>0</v>
      </c>
      <c r="F214" s="6" t="s">
        <v>489</v>
      </c>
      <c r="G214" s="53">
        <v>42031</v>
      </c>
      <c r="H214" s="6" t="s">
        <v>103</v>
      </c>
      <c r="I214">
        <v>6.92</v>
      </c>
      <c r="J214" s="6" t="s">
        <v>104</v>
      </c>
      <c r="K214" s="98">
        <v>0.08</v>
      </c>
      <c r="L214" s="98">
        <v>3.2799999999999996E-2</v>
      </c>
      <c r="M214" s="7">
        <v>591760.77</v>
      </c>
      <c r="N214" s="7">
        <v>135.85</v>
      </c>
      <c r="O214" s="7">
        <v>803.907006045</v>
      </c>
      <c r="P214" s="8">
        <v>3.9474353701774361E-4</v>
      </c>
      <c r="Q214" s="8">
        <v>3.1750783121311829E-5</v>
      </c>
    </row>
    <row r="215" spans="2:17">
      <c r="B215" s="6" t="s">
        <v>3288</v>
      </c>
      <c r="C215" s="6" t="s">
        <v>2105</v>
      </c>
      <c r="D215" s="17">
        <v>45224235</v>
      </c>
      <c r="E215" s="90">
        <v>198</v>
      </c>
      <c r="F215" s="6" t="s">
        <v>2263</v>
      </c>
      <c r="G215" s="53">
        <v>41274</v>
      </c>
      <c r="H215" s="6" t="s">
        <v>269</v>
      </c>
      <c r="I215">
        <v>0.53</v>
      </c>
      <c r="J215" s="6" t="s">
        <v>104</v>
      </c>
      <c r="K215" s="98">
        <v>7.0000000000000007E-2</v>
      </c>
      <c r="L215" s="98">
        <v>4.6500000000000007E-2</v>
      </c>
      <c r="M215" s="7">
        <v>1775400</v>
      </c>
      <c r="N215" s="7">
        <v>103</v>
      </c>
      <c r="O215" s="7">
        <v>1828.662</v>
      </c>
      <c r="P215" s="8">
        <v>8.9793035819062659E-4</v>
      </c>
      <c r="Q215" s="8">
        <v>7.2224088268406329E-5</v>
      </c>
    </row>
    <row r="216" spans="2:17">
      <c r="B216" s="6" t="s">
        <v>3289</v>
      </c>
      <c r="C216" s="6" t="s">
        <v>2105</v>
      </c>
      <c r="D216" s="17">
        <v>1004134</v>
      </c>
      <c r="E216" s="90">
        <v>27364</v>
      </c>
      <c r="F216" s="6" t="s">
        <v>706</v>
      </c>
      <c r="G216" s="53">
        <v>42725</v>
      </c>
      <c r="H216" s="6" t="s">
        <v>1847</v>
      </c>
      <c r="I216">
        <v>2.94</v>
      </c>
      <c r="J216" s="6" t="s">
        <v>104</v>
      </c>
      <c r="K216" s="98">
        <v>5.5E-2</v>
      </c>
      <c r="L216" s="98">
        <v>3.8800000000000001E-2</v>
      </c>
      <c r="M216" s="7">
        <v>817366.89</v>
      </c>
      <c r="N216" s="7">
        <v>107.96</v>
      </c>
      <c r="O216" s="7">
        <v>882.42929444399999</v>
      </c>
      <c r="P216" s="8">
        <v>4.3330044176452661E-4</v>
      </c>
      <c r="Q216" s="8">
        <v>3.4852067387276034E-5</v>
      </c>
    </row>
    <row r="217" spans="2:17">
      <c r="B217" s="6" t="s">
        <v>3290</v>
      </c>
      <c r="C217" s="6" t="s">
        <v>2105</v>
      </c>
      <c r="D217" s="17">
        <v>1003559</v>
      </c>
      <c r="E217" s="90">
        <v>720</v>
      </c>
      <c r="F217" s="6" t="s">
        <v>706</v>
      </c>
      <c r="G217" s="53">
        <v>41583</v>
      </c>
      <c r="H217" s="6" t="s">
        <v>1847</v>
      </c>
      <c r="I217">
        <v>6.3</v>
      </c>
      <c r="J217" s="6" t="s">
        <v>104</v>
      </c>
      <c r="K217" s="98">
        <v>8.5600000000000009E-2</v>
      </c>
      <c r="L217" s="98">
        <v>2.4399999999999998E-2</v>
      </c>
      <c r="M217" s="7">
        <v>164980.99</v>
      </c>
      <c r="N217" s="7">
        <v>145.57</v>
      </c>
      <c r="O217" s="7">
        <v>240.16282714299999</v>
      </c>
      <c r="P217" s="8">
        <v>1.1792747560817007E-4</v>
      </c>
      <c r="Q217" s="8">
        <v>9.4853730357857497E-6</v>
      </c>
    </row>
    <row r="218" spans="2:17">
      <c r="B218" s="6" t="s">
        <v>3290</v>
      </c>
      <c r="C218" s="6" t="s">
        <v>2105</v>
      </c>
      <c r="D218" s="17">
        <v>10035591</v>
      </c>
      <c r="E218" s="90">
        <v>720</v>
      </c>
      <c r="F218" s="6" t="s">
        <v>706</v>
      </c>
      <c r="G218" s="53">
        <v>41644</v>
      </c>
      <c r="H218" s="6" t="s">
        <v>1847</v>
      </c>
      <c r="I218">
        <v>6.23</v>
      </c>
      <c r="J218" s="6" t="s">
        <v>104</v>
      </c>
      <c r="K218" s="98">
        <v>8.5600000000000009E-2</v>
      </c>
      <c r="L218" s="98">
        <v>2.8999999999999998E-2</v>
      </c>
      <c r="M218" s="7">
        <v>231027.6</v>
      </c>
      <c r="N218" s="7">
        <v>141.99</v>
      </c>
      <c r="O218" s="7">
        <v>328.03608924000002</v>
      </c>
      <c r="P218" s="8">
        <v>1.6107600153047723E-4</v>
      </c>
      <c r="Q218" s="8">
        <v>1.2955979543782599E-5</v>
      </c>
    </row>
    <row r="219" spans="2:17">
      <c r="B219" s="6" t="s">
        <v>3291</v>
      </c>
      <c r="C219" s="6" t="s">
        <v>2105</v>
      </c>
      <c r="D219" s="17">
        <v>1004141</v>
      </c>
      <c r="E219" s="90">
        <v>12720</v>
      </c>
      <c r="F219" s="6" t="s">
        <v>706</v>
      </c>
      <c r="G219" s="53">
        <v>42733</v>
      </c>
      <c r="H219" s="6" t="s">
        <v>103</v>
      </c>
      <c r="I219">
        <v>6.7</v>
      </c>
      <c r="J219" s="6" t="s">
        <v>104</v>
      </c>
      <c r="K219" s="98">
        <v>6.8499999999999991E-2</v>
      </c>
      <c r="L219" s="98">
        <v>7.1999999999999998E-3</v>
      </c>
      <c r="M219" s="7">
        <v>566000.30000000005</v>
      </c>
      <c r="N219" s="7">
        <v>116.64</v>
      </c>
      <c r="O219" s="7">
        <v>660.18274991999999</v>
      </c>
      <c r="P219" s="8">
        <v>3.2417042247661867E-4</v>
      </c>
      <c r="Q219" s="8">
        <v>2.6074308540069898E-5</v>
      </c>
    </row>
    <row r="220" spans="2:17">
      <c r="B220" s="6" t="s">
        <v>3292</v>
      </c>
      <c r="C220" s="6" t="s">
        <v>2105</v>
      </c>
      <c r="D220" s="17">
        <v>10039571</v>
      </c>
      <c r="E220" s="90">
        <v>11187</v>
      </c>
      <c r="F220" s="6" t="s">
        <v>3293</v>
      </c>
      <c r="G220" s="53">
        <v>42389</v>
      </c>
      <c r="H220" s="6" t="s">
        <v>1847</v>
      </c>
      <c r="I220">
        <v>7.32</v>
      </c>
      <c r="J220" s="6" t="s">
        <v>104</v>
      </c>
      <c r="K220" s="98">
        <v>4.4299999999999999E-2</v>
      </c>
      <c r="L220" s="98">
        <v>2.6099999999999998E-2</v>
      </c>
      <c r="M220" s="7">
        <v>158600.98000000001</v>
      </c>
      <c r="N220" s="7">
        <v>115.93</v>
      </c>
      <c r="O220" s="7">
        <v>183.86611611399999</v>
      </c>
      <c r="P220" s="8">
        <v>9.0284025971646673E-5</v>
      </c>
      <c r="Q220" s="8">
        <v>7.2619011057191445E-6</v>
      </c>
    </row>
    <row r="221" spans="2:17">
      <c r="B221" s="6" t="s">
        <v>3294</v>
      </c>
      <c r="C221" s="6" t="s">
        <v>2121</v>
      </c>
      <c r="D221" s="17">
        <v>1003836</v>
      </c>
      <c r="E221" s="90">
        <v>11187</v>
      </c>
      <c r="F221" s="6" t="s">
        <v>3293</v>
      </c>
      <c r="G221" s="53">
        <v>42152</v>
      </c>
      <c r="H221" s="6" t="s">
        <v>1847</v>
      </c>
      <c r="I221">
        <v>6.06</v>
      </c>
      <c r="J221" s="6" t="s">
        <v>104</v>
      </c>
      <c r="K221" s="98">
        <v>5.5E-2</v>
      </c>
      <c r="L221" s="98">
        <v>2.4399999999999998E-2</v>
      </c>
      <c r="M221" s="7">
        <v>81571.75</v>
      </c>
      <c r="N221" s="7">
        <v>121.35</v>
      </c>
      <c r="O221" s="7">
        <v>98.987318625</v>
      </c>
      <c r="P221" s="8">
        <v>4.8605876028088259E-5</v>
      </c>
      <c r="Q221" s="8">
        <v>3.9095627501555021E-6</v>
      </c>
    </row>
    <row r="222" spans="2:17">
      <c r="B222" s="6" t="s">
        <v>3294</v>
      </c>
      <c r="C222" s="6" t="s">
        <v>2105</v>
      </c>
      <c r="D222" s="17">
        <v>1003957</v>
      </c>
      <c r="E222" s="90">
        <v>11187</v>
      </c>
      <c r="F222" s="6" t="s">
        <v>3293</v>
      </c>
      <c r="G222" s="53">
        <v>42389</v>
      </c>
      <c r="H222" s="6" t="s">
        <v>1847</v>
      </c>
      <c r="I222">
        <v>7.89</v>
      </c>
      <c r="J222" s="6" t="s">
        <v>104</v>
      </c>
      <c r="K222" s="98">
        <v>4.5400000000000003E-2</v>
      </c>
      <c r="L222" s="98">
        <v>2.6499999999999999E-2</v>
      </c>
      <c r="M222" s="7">
        <v>113614.76</v>
      </c>
      <c r="N222" s="7">
        <v>117.74</v>
      </c>
      <c r="O222" s="7">
        <v>133.770018424</v>
      </c>
      <c r="P222" s="8">
        <v>6.5685271831879833E-5</v>
      </c>
      <c r="Q222" s="8">
        <v>5.2833260702750517E-6</v>
      </c>
    </row>
    <row r="223" spans="2:17">
      <c r="B223" s="6" t="s">
        <v>3295</v>
      </c>
      <c r="C223" s="6" t="s">
        <v>2105</v>
      </c>
      <c r="D223" s="17">
        <v>1003354</v>
      </c>
      <c r="E223" s="90">
        <v>12199</v>
      </c>
      <c r="F223" s="6" t="s">
        <v>3293</v>
      </c>
      <c r="G223" s="53">
        <v>41274</v>
      </c>
      <c r="H223" s="6" t="s">
        <v>1847</v>
      </c>
      <c r="I223">
        <v>4.9800000000000004</v>
      </c>
      <c r="J223" s="6" t="s">
        <v>104</v>
      </c>
      <c r="K223" s="98">
        <v>5.5E-2</v>
      </c>
      <c r="L223" s="98">
        <v>1.3600000000000001E-2</v>
      </c>
      <c r="M223" s="7">
        <v>1198063.77</v>
      </c>
      <c r="N223" s="7">
        <v>123.18</v>
      </c>
      <c r="O223" s="7">
        <v>1475.7749518860001</v>
      </c>
      <c r="P223" s="8">
        <v>7.2465175694346503E-4</v>
      </c>
      <c r="Q223" s="8">
        <v>5.8286605391984722E-5</v>
      </c>
    </row>
    <row r="224" spans="2:17">
      <c r="B224" s="6" t="s">
        <v>3296</v>
      </c>
      <c r="C224" s="6" t="s">
        <v>2121</v>
      </c>
      <c r="D224" s="17">
        <v>1003661</v>
      </c>
      <c r="E224" s="90">
        <v>11187</v>
      </c>
      <c r="F224" s="6" t="s">
        <v>3293</v>
      </c>
      <c r="G224" s="53">
        <v>41798</v>
      </c>
      <c r="H224" s="6" t="s">
        <v>1847</v>
      </c>
      <c r="I224">
        <v>6.07</v>
      </c>
      <c r="J224" s="6" t="s">
        <v>104</v>
      </c>
      <c r="K224" s="98">
        <v>5.5E-2</v>
      </c>
      <c r="L224" s="98">
        <v>2.3900000000000001E-2</v>
      </c>
      <c r="M224" s="7">
        <v>271424.03999999998</v>
      </c>
      <c r="N224" s="7">
        <v>121.11</v>
      </c>
      <c r="O224" s="7">
        <v>328.721654844</v>
      </c>
      <c r="P224" s="8">
        <v>1.61412635729888E-4</v>
      </c>
      <c r="Q224" s="8">
        <v>1.2983056363171354E-5</v>
      </c>
    </row>
    <row r="225" spans="2:17">
      <c r="B225" s="6" t="s">
        <v>3296</v>
      </c>
      <c r="C225" s="6" t="s">
        <v>2121</v>
      </c>
      <c r="D225" s="17">
        <v>1003662</v>
      </c>
      <c r="E225" s="90">
        <v>11187</v>
      </c>
      <c r="F225" s="6" t="s">
        <v>3293</v>
      </c>
      <c r="G225" s="53">
        <v>41798</v>
      </c>
      <c r="H225" s="6" t="s">
        <v>1847</v>
      </c>
      <c r="I225">
        <v>6.62</v>
      </c>
      <c r="J225" s="6" t="s">
        <v>104</v>
      </c>
      <c r="K225" s="98">
        <v>5.5E-2</v>
      </c>
      <c r="L225" s="98">
        <v>3.1400000000000004E-2</v>
      </c>
      <c r="M225" s="7">
        <v>85573.03</v>
      </c>
      <c r="N225" s="7">
        <v>117.76</v>
      </c>
      <c r="O225" s="7">
        <v>100.770800128</v>
      </c>
      <c r="P225" s="8">
        <v>4.9481621346148757E-5</v>
      </c>
      <c r="Q225" s="8">
        <v>3.9800024079477807E-6</v>
      </c>
    </row>
    <row r="226" spans="2:17">
      <c r="B226" s="6" t="s">
        <v>3297</v>
      </c>
      <c r="C226" s="6" t="s">
        <v>2121</v>
      </c>
      <c r="D226" s="17">
        <v>1003468</v>
      </c>
      <c r="E226" s="90">
        <v>12560</v>
      </c>
      <c r="F226" s="6" t="s">
        <v>3293</v>
      </c>
      <c r="G226" s="53">
        <v>41527</v>
      </c>
      <c r="H226" s="6" t="s">
        <v>1847</v>
      </c>
      <c r="I226">
        <v>6.36</v>
      </c>
      <c r="J226" s="6" t="s">
        <v>104</v>
      </c>
      <c r="K226" s="98">
        <v>5.5E-2</v>
      </c>
      <c r="L226" s="98">
        <v>1.9299999999999998E-2</v>
      </c>
      <c r="M226" s="7">
        <v>191887.34</v>
      </c>
      <c r="N226" s="7">
        <v>125.14</v>
      </c>
      <c r="O226" s="7">
        <v>240.127817276</v>
      </c>
      <c r="P226" s="8">
        <v>1.1791028466615045E-4</v>
      </c>
      <c r="Q226" s="8">
        <v>9.4839903003625438E-6</v>
      </c>
    </row>
    <row r="227" spans="2:17">
      <c r="B227" s="6" t="s">
        <v>3297</v>
      </c>
      <c r="C227" s="6" t="s">
        <v>2121</v>
      </c>
      <c r="D227" s="17">
        <v>1003553</v>
      </c>
      <c r="E227" s="90">
        <v>12560</v>
      </c>
      <c r="F227" s="6" t="s">
        <v>3293</v>
      </c>
      <c r="G227" s="53">
        <v>41575</v>
      </c>
      <c r="H227" s="6" t="s">
        <v>1847</v>
      </c>
      <c r="I227">
        <v>6.14</v>
      </c>
      <c r="J227" s="6" t="s">
        <v>104</v>
      </c>
      <c r="K227" s="98">
        <v>5.5E-2</v>
      </c>
      <c r="L227" s="98">
        <v>1.95E-2</v>
      </c>
      <c r="M227" s="7">
        <v>194295.11</v>
      </c>
      <c r="N227" s="7">
        <v>123.85</v>
      </c>
      <c r="O227" s="7">
        <v>240.63449373500001</v>
      </c>
      <c r="P227" s="8">
        <v>1.1815907868840093E-4</v>
      </c>
      <c r="Q227" s="8">
        <v>9.5040017870661217E-6</v>
      </c>
    </row>
    <row r="228" spans="2:17">
      <c r="B228" s="6" t="s">
        <v>3297</v>
      </c>
      <c r="C228" s="6" t="s">
        <v>2121</v>
      </c>
      <c r="D228" s="17">
        <v>1003554</v>
      </c>
      <c r="E228" s="90">
        <v>12560</v>
      </c>
      <c r="F228" s="6" t="s">
        <v>3293</v>
      </c>
      <c r="G228" s="53">
        <v>41575</v>
      </c>
      <c r="H228" s="6" t="s">
        <v>1847</v>
      </c>
      <c r="I228">
        <v>6.14</v>
      </c>
      <c r="J228" s="6" t="s">
        <v>104</v>
      </c>
      <c r="K228" s="98">
        <v>5.5E-2</v>
      </c>
      <c r="L228" s="98">
        <v>1.95E-2</v>
      </c>
      <c r="M228" s="7">
        <v>194314.39</v>
      </c>
      <c r="N228" s="7">
        <v>123.85</v>
      </c>
      <c r="O228" s="7">
        <v>240.658372015</v>
      </c>
      <c r="P228" s="8">
        <v>1.1817080367230358E-4</v>
      </c>
      <c r="Q228" s="8">
        <v>9.5049448738708014E-6</v>
      </c>
    </row>
    <row r="229" spans="2:17">
      <c r="B229" s="6" t="s">
        <v>3297</v>
      </c>
      <c r="C229" s="6" t="s">
        <v>2121</v>
      </c>
      <c r="D229" s="17">
        <v>1003575</v>
      </c>
      <c r="E229" s="90">
        <v>12560</v>
      </c>
      <c r="F229" s="6" t="s">
        <v>3293</v>
      </c>
      <c r="G229" s="53">
        <v>41605</v>
      </c>
      <c r="H229" s="6" t="s">
        <v>1847</v>
      </c>
      <c r="I229">
        <v>6.11</v>
      </c>
      <c r="J229" s="6" t="s">
        <v>104</v>
      </c>
      <c r="K229" s="98">
        <v>5.5E-2</v>
      </c>
      <c r="L229" s="98">
        <v>2.1700000000000001E-2</v>
      </c>
      <c r="M229" s="7">
        <v>86673.83</v>
      </c>
      <c r="N229" s="7">
        <v>121.7</v>
      </c>
      <c r="O229" s="7">
        <v>105.48205111</v>
      </c>
      <c r="P229" s="8">
        <v>5.1794993244177592E-5</v>
      </c>
      <c r="Q229" s="8">
        <v>4.1660760545695089E-6</v>
      </c>
    </row>
    <row r="230" spans="2:17">
      <c r="B230" s="6" t="s">
        <v>3297</v>
      </c>
      <c r="C230" s="6" t="s">
        <v>2121</v>
      </c>
      <c r="D230" s="17">
        <v>1003576</v>
      </c>
      <c r="E230" s="90">
        <v>11187</v>
      </c>
      <c r="F230" s="6" t="s">
        <v>3293</v>
      </c>
      <c r="G230" s="53">
        <v>41605</v>
      </c>
      <c r="H230" s="6" t="s">
        <v>1847</v>
      </c>
      <c r="I230">
        <v>6.11</v>
      </c>
      <c r="J230" s="6" t="s">
        <v>104</v>
      </c>
      <c r="K230" s="98">
        <v>5.5E-2</v>
      </c>
      <c r="L230" s="98">
        <v>2.1700000000000001E-2</v>
      </c>
      <c r="M230" s="7">
        <v>75715.039999999994</v>
      </c>
      <c r="N230" s="7">
        <v>121.7</v>
      </c>
      <c r="O230" s="7">
        <v>92.145203679999995</v>
      </c>
      <c r="P230" s="8">
        <v>4.5246183136047356E-5</v>
      </c>
      <c r="Q230" s="8">
        <v>3.6393293698313842E-6</v>
      </c>
    </row>
    <row r="231" spans="2:17">
      <c r="B231" s="6" t="s">
        <v>3297</v>
      </c>
      <c r="C231" s="6" t="s">
        <v>2105</v>
      </c>
      <c r="D231" s="17">
        <v>10035761</v>
      </c>
      <c r="E231" s="90">
        <v>11187</v>
      </c>
      <c r="F231" s="6" t="s">
        <v>3293</v>
      </c>
      <c r="G231" s="53">
        <v>41773</v>
      </c>
      <c r="H231" s="6" t="s">
        <v>1847</v>
      </c>
      <c r="I231">
        <v>5.58</v>
      </c>
      <c r="J231" s="6" t="s">
        <v>104</v>
      </c>
      <c r="K231" s="98">
        <v>5.5E-2</v>
      </c>
      <c r="L231" s="98">
        <v>2.1099999999999997E-2</v>
      </c>
      <c r="M231" s="7">
        <v>65865.41</v>
      </c>
      <c r="N231" s="7">
        <v>121.17</v>
      </c>
      <c r="O231" s="7">
        <v>79.809117297</v>
      </c>
      <c r="P231" s="8">
        <v>3.918877806908709E-5</v>
      </c>
      <c r="Q231" s="8">
        <v>3.1521083351008127E-6</v>
      </c>
    </row>
    <row r="232" spans="2:17">
      <c r="B232" s="6" t="s">
        <v>3297</v>
      </c>
      <c r="C232" s="6" t="s">
        <v>2121</v>
      </c>
      <c r="D232" s="17">
        <v>1003627</v>
      </c>
      <c r="E232" s="90">
        <v>12560</v>
      </c>
      <c r="F232" s="6" t="s">
        <v>3293</v>
      </c>
      <c r="G232" s="53">
        <v>41710</v>
      </c>
      <c r="H232" s="6" t="s">
        <v>1847</v>
      </c>
      <c r="I232">
        <v>5.38</v>
      </c>
      <c r="J232" s="6" t="s">
        <v>104</v>
      </c>
      <c r="K232" s="98">
        <v>5.5E-2</v>
      </c>
      <c r="L232" s="98">
        <v>1.9799999999999998E-2</v>
      </c>
      <c r="M232" s="7">
        <v>79368.289999999994</v>
      </c>
      <c r="N232" s="7">
        <v>121.33</v>
      </c>
      <c r="O232" s="7">
        <v>96.297546256999993</v>
      </c>
      <c r="P232" s="8">
        <v>4.7285113489221315E-5</v>
      </c>
      <c r="Q232" s="8">
        <v>3.8033285981206525E-6</v>
      </c>
    </row>
    <row r="233" spans="2:17">
      <c r="B233" s="6" t="s">
        <v>3297</v>
      </c>
      <c r="C233" s="6" t="s">
        <v>2105</v>
      </c>
      <c r="D233" s="17">
        <v>1003705</v>
      </c>
      <c r="E233" s="90">
        <v>11187</v>
      </c>
      <c r="F233" s="6" t="s">
        <v>3293</v>
      </c>
      <c r="G233" s="53">
        <v>41883</v>
      </c>
      <c r="H233" s="6" t="s">
        <v>1847</v>
      </c>
      <c r="I233">
        <v>6.28</v>
      </c>
      <c r="J233" s="6" t="s">
        <v>104</v>
      </c>
      <c r="K233" s="98">
        <v>5.5E-2</v>
      </c>
      <c r="L233" s="98">
        <v>2.41E-2</v>
      </c>
      <c r="M233" s="7">
        <v>272878.2</v>
      </c>
      <c r="N233" s="7">
        <v>121.15</v>
      </c>
      <c r="O233" s="7">
        <v>330.59193929999998</v>
      </c>
      <c r="P233" s="8">
        <v>1.623310040185572E-4</v>
      </c>
      <c r="Q233" s="8">
        <v>1.3056924354980211E-5</v>
      </c>
    </row>
    <row r="234" spans="2:17">
      <c r="B234" s="6" t="s">
        <v>3297</v>
      </c>
      <c r="C234" s="6" t="s">
        <v>2121</v>
      </c>
      <c r="D234" s="17">
        <v>1003706</v>
      </c>
      <c r="E234" s="90">
        <v>12560</v>
      </c>
      <c r="F234" s="6" t="s">
        <v>3293</v>
      </c>
      <c r="G234" s="53">
        <v>41883</v>
      </c>
      <c r="H234" s="6" t="s">
        <v>1847</v>
      </c>
      <c r="I234">
        <v>6.28</v>
      </c>
      <c r="J234" s="6" t="s">
        <v>104</v>
      </c>
      <c r="K234" s="98">
        <v>5.5E-2</v>
      </c>
      <c r="L234" s="98">
        <v>2.4199999999999999E-2</v>
      </c>
      <c r="M234" s="7">
        <v>243122.96</v>
      </c>
      <c r="N234" s="7">
        <v>121.11</v>
      </c>
      <c r="O234" s="7">
        <v>294.44621685599998</v>
      </c>
      <c r="P234" s="8">
        <v>1.4458232137452571E-4</v>
      </c>
      <c r="Q234" s="8">
        <v>1.1629327648579155E-5</v>
      </c>
    </row>
    <row r="235" spans="2:17">
      <c r="B235" s="6" t="s">
        <v>3297</v>
      </c>
      <c r="C235" s="6" t="s">
        <v>2121</v>
      </c>
      <c r="D235" s="17">
        <v>1003707</v>
      </c>
      <c r="E235" s="90">
        <v>12560</v>
      </c>
      <c r="F235" s="6" t="s">
        <v>3293</v>
      </c>
      <c r="G235" s="53">
        <v>41883</v>
      </c>
      <c r="H235" s="6" t="s">
        <v>1847</v>
      </c>
      <c r="I235">
        <v>6.07</v>
      </c>
      <c r="J235" s="6" t="s">
        <v>104</v>
      </c>
      <c r="K235" s="98">
        <v>5.5E-2</v>
      </c>
      <c r="L235" s="98">
        <v>2.3799999999999998E-2</v>
      </c>
      <c r="M235" s="7">
        <v>228151.97</v>
      </c>
      <c r="N235" s="7">
        <v>120.65</v>
      </c>
      <c r="O235" s="7">
        <v>275.26535180500002</v>
      </c>
      <c r="P235" s="8">
        <v>1.3516391544404188E-4</v>
      </c>
      <c r="Q235" s="8">
        <v>1.0871768028207641E-5</v>
      </c>
    </row>
    <row r="236" spans="2:17">
      <c r="B236" s="6" t="s">
        <v>3298</v>
      </c>
      <c r="C236" s="6" t="s">
        <v>2105</v>
      </c>
      <c r="D236" s="17">
        <v>10038446</v>
      </c>
      <c r="E236" s="90">
        <v>695</v>
      </c>
      <c r="F236" s="6" t="s">
        <v>3293</v>
      </c>
      <c r="G236" s="53">
        <v>42429</v>
      </c>
      <c r="H236" s="6" t="s">
        <v>1847</v>
      </c>
      <c r="J236" s="6" t="s">
        <v>42</v>
      </c>
      <c r="K236" s="98">
        <v>0</v>
      </c>
      <c r="L236" s="98">
        <v>0</v>
      </c>
      <c r="M236" s="7">
        <v>537.22</v>
      </c>
      <c r="N236" s="7">
        <v>100.0001</v>
      </c>
      <c r="O236" s="7">
        <v>1.8748996748978</v>
      </c>
      <c r="P236" s="8">
        <v>9.2063450580395438E-7</v>
      </c>
      <c r="Q236" s="8">
        <v>7.4050272611464031E-8</v>
      </c>
    </row>
    <row r="237" spans="2:17">
      <c r="B237" s="6" t="s">
        <v>3299</v>
      </c>
      <c r="C237" s="6" t="s">
        <v>2105</v>
      </c>
      <c r="D237" s="17">
        <v>10038447</v>
      </c>
      <c r="E237" s="90">
        <v>231</v>
      </c>
      <c r="F237" s="6" t="s">
        <v>3293</v>
      </c>
      <c r="G237" s="53">
        <v>42521</v>
      </c>
      <c r="H237" s="6" t="s">
        <v>1847</v>
      </c>
      <c r="J237" s="6" t="s">
        <v>42</v>
      </c>
      <c r="K237" s="98">
        <v>0</v>
      </c>
      <c r="L237" s="98">
        <v>0</v>
      </c>
      <c r="M237" s="7">
        <v>4030.88</v>
      </c>
      <c r="N237" s="7">
        <v>100.0001</v>
      </c>
      <c r="O237" s="7">
        <v>14.0677852677712</v>
      </c>
      <c r="P237" s="8">
        <v>6.907723496435433E-6</v>
      </c>
      <c r="Q237" s="8">
        <v>5.5561550736029579E-7</v>
      </c>
    </row>
    <row r="238" spans="2:17">
      <c r="B238" s="6" t="s">
        <v>3300</v>
      </c>
      <c r="C238" s="6" t="s">
        <v>2105</v>
      </c>
      <c r="D238" s="17">
        <v>10038448</v>
      </c>
      <c r="E238" s="90">
        <v>231</v>
      </c>
      <c r="F238" s="6" t="s">
        <v>3293</v>
      </c>
      <c r="G238" s="53">
        <v>42726</v>
      </c>
      <c r="H238" s="6" t="s">
        <v>1847</v>
      </c>
      <c r="J238" s="6" t="s">
        <v>42</v>
      </c>
      <c r="K238" s="98">
        <v>0</v>
      </c>
      <c r="L238" s="98">
        <v>0</v>
      </c>
      <c r="M238" s="7">
        <v>1201.7</v>
      </c>
      <c r="N238" s="7">
        <v>100.0001</v>
      </c>
      <c r="O238" s="7">
        <v>4.1939371939330004</v>
      </c>
      <c r="P238" s="8">
        <v>2.0593546137980941E-6</v>
      </c>
      <c r="Q238" s="8">
        <v>1.6564203230928916E-7</v>
      </c>
    </row>
    <row r="239" spans="2:17">
      <c r="B239" s="6" t="s">
        <v>3301</v>
      </c>
      <c r="C239" s="6" t="s">
        <v>2105</v>
      </c>
      <c r="D239" s="17">
        <v>10038449</v>
      </c>
      <c r="E239" s="90">
        <v>231</v>
      </c>
      <c r="F239" s="6" t="s">
        <v>3293</v>
      </c>
      <c r="G239" s="53">
        <v>42824</v>
      </c>
      <c r="H239" s="6" t="s">
        <v>1847</v>
      </c>
      <c r="I239">
        <v>0.01</v>
      </c>
      <c r="J239" s="6" t="s">
        <v>42</v>
      </c>
      <c r="K239" s="98">
        <v>0</v>
      </c>
      <c r="L239" s="98">
        <v>1.2199999999999999E-2</v>
      </c>
      <c r="M239" s="7">
        <v>55.52</v>
      </c>
      <c r="N239" s="7">
        <v>100</v>
      </c>
      <c r="O239" s="7">
        <v>0.19376479999999999</v>
      </c>
      <c r="P239" s="8">
        <v>9.5144590016490253E-8</v>
      </c>
      <c r="Q239" s="8">
        <v>7.6528554858744246E-9</v>
      </c>
    </row>
    <row r="240" spans="2:17">
      <c r="B240" s="6" t="s">
        <v>3302</v>
      </c>
      <c r="C240" s="6" t="s">
        <v>2105</v>
      </c>
      <c r="D240" s="17">
        <v>1004204</v>
      </c>
      <c r="E240" s="90">
        <v>475</v>
      </c>
      <c r="F240" s="90">
        <v>0</v>
      </c>
      <c r="G240" s="53">
        <v>42872</v>
      </c>
      <c r="H240" s="6" t="s">
        <v>2763</v>
      </c>
      <c r="I240">
        <v>3.65</v>
      </c>
      <c r="J240" s="6" t="s">
        <v>42</v>
      </c>
      <c r="K240" s="98">
        <v>4.5499999999999999E-2</v>
      </c>
      <c r="L240" s="98">
        <v>3.8900000000000004E-2</v>
      </c>
      <c r="M240" s="7">
        <v>52652.1</v>
      </c>
      <c r="N240" s="7">
        <v>100</v>
      </c>
      <c r="O240" s="7">
        <v>183.75582900000001</v>
      </c>
      <c r="P240" s="8">
        <v>9.0229871541917269E-5</v>
      </c>
      <c r="Q240" s="8">
        <v>7.2575452508611098E-6</v>
      </c>
    </row>
    <row r="241" spans="2:17">
      <c r="B241" s="6" t="s">
        <v>3303</v>
      </c>
      <c r="C241" s="6" t="s">
        <v>2105</v>
      </c>
      <c r="D241" s="17">
        <v>10042041</v>
      </c>
      <c r="E241" s="90">
        <v>475</v>
      </c>
      <c r="F241" s="90">
        <v>0</v>
      </c>
      <c r="G241" s="53">
        <v>42908</v>
      </c>
      <c r="H241" s="6" t="s">
        <v>2763</v>
      </c>
      <c r="J241" s="6" t="s">
        <v>42</v>
      </c>
      <c r="K241" s="98">
        <v>4.5499999999999999E-2</v>
      </c>
      <c r="L241" s="98">
        <v>0</v>
      </c>
      <c r="M241" s="7">
        <v>36005</v>
      </c>
      <c r="N241" s="7">
        <v>100.09</v>
      </c>
      <c r="O241" s="7">
        <v>125.770541705</v>
      </c>
      <c r="P241" s="8">
        <v>6.1757278033337915E-5</v>
      </c>
      <c r="Q241" s="8">
        <v>4.9673820015219869E-6</v>
      </c>
    </row>
    <row r="242" spans="2:17">
      <c r="B242" s="6" t="s">
        <v>3304</v>
      </c>
      <c r="C242" s="6" t="s">
        <v>2105</v>
      </c>
      <c r="D242" s="17">
        <v>1004205</v>
      </c>
      <c r="E242" s="90">
        <v>268</v>
      </c>
      <c r="F242" s="90">
        <v>0</v>
      </c>
      <c r="G242" s="53">
        <v>42872</v>
      </c>
      <c r="H242" s="6" t="s">
        <v>2763</v>
      </c>
      <c r="I242">
        <v>3.67</v>
      </c>
      <c r="J242" s="6" t="s">
        <v>42</v>
      </c>
      <c r="K242" s="98">
        <v>3.2500000000000001E-2</v>
      </c>
      <c r="L242" s="98">
        <v>3.1899999999999998E-2</v>
      </c>
      <c r="M242" s="7">
        <v>52603.43</v>
      </c>
      <c r="N242" s="7">
        <v>100</v>
      </c>
      <c r="O242" s="7">
        <v>183.58597069999999</v>
      </c>
      <c r="P242" s="8">
        <v>9.0146465792707926E-5</v>
      </c>
      <c r="Q242" s="8">
        <v>7.2508365967455206E-6</v>
      </c>
    </row>
    <row r="243" spans="2:17">
      <c r="B243" s="6" t="s">
        <v>3305</v>
      </c>
      <c r="C243" s="6" t="s">
        <v>2121</v>
      </c>
      <c r="D243" s="17">
        <v>1003763</v>
      </c>
      <c r="E243" s="90">
        <v>12833</v>
      </c>
      <c r="F243" s="90">
        <v>0</v>
      </c>
      <c r="G243" s="53">
        <v>42050</v>
      </c>
      <c r="H243" s="6" t="s">
        <v>2763</v>
      </c>
      <c r="I243">
        <v>6.86</v>
      </c>
      <c r="J243" s="6" t="s">
        <v>104</v>
      </c>
      <c r="K243" s="98">
        <v>3.2000000000000001E-2</v>
      </c>
      <c r="L243" s="98">
        <v>1.9900000000000001E-2</v>
      </c>
      <c r="M243" s="7">
        <v>3380935.65</v>
      </c>
      <c r="N243" s="7">
        <v>110.24</v>
      </c>
      <c r="O243" s="7">
        <v>3727.1434605600002</v>
      </c>
      <c r="P243" s="8">
        <v>1.8301442598842718E-3</v>
      </c>
      <c r="Q243" s="8">
        <v>1.472057374651515E-4</v>
      </c>
    </row>
    <row r="244" spans="2:17">
      <c r="B244" s="6" t="s">
        <v>3274</v>
      </c>
      <c r="C244" s="6" t="s">
        <v>2105</v>
      </c>
      <c r="D244" s="17">
        <v>10037551</v>
      </c>
      <c r="E244" s="90">
        <v>11243</v>
      </c>
      <c r="F244" s="90">
        <v>0</v>
      </c>
      <c r="G244" s="53">
        <v>42017</v>
      </c>
      <c r="H244" s="6" t="s">
        <v>2763</v>
      </c>
      <c r="I244">
        <v>1.78</v>
      </c>
      <c r="J244" s="6" t="s">
        <v>42</v>
      </c>
      <c r="K244" s="98">
        <v>5.4800000000000001E-2</v>
      </c>
      <c r="L244" s="98">
        <v>3.5900000000000001E-2</v>
      </c>
      <c r="M244" s="7">
        <v>5506.41</v>
      </c>
      <c r="N244" s="7">
        <v>104.21</v>
      </c>
      <c r="O244" s="7">
        <v>20.026422214890001</v>
      </c>
      <c r="P244" s="8">
        <v>9.8336010004543751E-6</v>
      </c>
      <c r="Q244" s="8">
        <v>7.9095540113404702E-7</v>
      </c>
    </row>
    <row r="245" spans="2:17">
      <c r="B245" s="6" t="s">
        <v>3306</v>
      </c>
      <c r="C245" s="6" t="s">
        <v>2105</v>
      </c>
      <c r="D245" s="17">
        <v>640004</v>
      </c>
      <c r="E245" s="90">
        <v>12988</v>
      </c>
      <c r="F245" s="90">
        <v>0</v>
      </c>
      <c r="G245" s="53">
        <v>42499</v>
      </c>
      <c r="H245" s="6" t="s">
        <v>2763</v>
      </c>
      <c r="J245" s="6" t="s">
        <v>104</v>
      </c>
      <c r="K245" s="98">
        <v>0</v>
      </c>
      <c r="L245" s="98">
        <v>0</v>
      </c>
      <c r="M245" s="7">
        <v>5804744.0499999998</v>
      </c>
      <c r="N245" s="7">
        <v>100.18899999999999</v>
      </c>
      <c r="O245" s="7">
        <v>5815.7150162545004</v>
      </c>
      <c r="P245" s="8">
        <v>2.8556983563282931E-3</v>
      </c>
      <c r="Q245" s="8">
        <v>2.2969510750366179E-4</v>
      </c>
    </row>
    <row r="246" spans="2:17">
      <c r="B246" s="6" t="s">
        <v>3306</v>
      </c>
      <c r="C246" s="6" t="s">
        <v>2105</v>
      </c>
      <c r="D246" s="17">
        <v>642000</v>
      </c>
      <c r="E246" s="90">
        <v>12988</v>
      </c>
      <c r="F246" s="90">
        <v>0</v>
      </c>
      <c r="G246" s="53">
        <v>42499</v>
      </c>
      <c r="H246" s="6" t="s">
        <v>2763</v>
      </c>
      <c r="J246" s="6" t="s">
        <v>104</v>
      </c>
      <c r="K246" s="98">
        <v>0</v>
      </c>
      <c r="L246" s="98">
        <v>0</v>
      </c>
      <c r="M246" s="7">
        <v>570178.1</v>
      </c>
      <c r="N246" s="7">
        <v>100</v>
      </c>
      <c r="O246" s="7">
        <v>570.17809999999997</v>
      </c>
      <c r="P246" s="8">
        <v>2.7997531832861999E-4</v>
      </c>
      <c r="Q246" s="8">
        <v>2.251952160820983E-5</v>
      </c>
    </row>
    <row r="247" spans="2:17">
      <c r="B247" s="6" t="s">
        <v>3307</v>
      </c>
      <c r="C247" s="6" t="s">
        <v>2105</v>
      </c>
      <c r="D247" s="17">
        <v>1004142</v>
      </c>
      <c r="E247" s="90">
        <v>27404</v>
      </c>
      <c r="F247" s="90">
        <v>0</v>
      </c>
      <c r="G247" s="53">
        <v>42736</v>
      </c>
      <c r="H247" s="6" t="s">
        <v>2763</v>
      </c>
      <c r="I247">
        <v>4.63</v>
      </c>
      <c r="J247" s="6" t="s">
        <v>42</v>
      </c>
      <c r="K247" s="98">
        <v>0.11550000000000001</v>
      </c>
      <c r="L247" s="98">
        <v>0.1167</v>
      </c>
      <c r="M247" s="7">
        <v>351660.28</v>
      </c>
      <c r="N247" s="7">
        <v>101.91</v>
      </c>
      <c r="O247" s="7">
        <v>1250.73569980452</v>
      </c>
      <c r="P247" s="8">
        <v>6.1415043071233314E-4</v>
      </c>
      <c r="Q247" s="8">
        <v>4.9398546906496995E-5</v>
      </c>
    </row>
    <row r="248" spans="2:17">
      <c r="B248" s="6" t="s">
        <v>3308</v>
      </c>
      <c r="C248" s="6" t="s">
        <v>2105</v>
      </c>
      <c r="D248" s="17">
        <v>1004225</v>
      </c>
      <c r="E248" s="90">
        <v>11124</v>
      </c>
      <c r="F248" s="90">
        <v>0</v>
      </c>
      <c r="G248" s="53">
        <v>42915</v>
      </c>
      <c r="H248" s="6" t="s">
        <v>2763</v>
      </c>
      <c r="J248" s="6" t="s">
        <v>104</v>
      </c>
      <c r="K248" s="98">
        <v>3.7000000000000005E-2</v>
      </c>
      <c r="L248" s="98">
        <v>0</v>
      </c>
      <c r="M248" s="7">
        <v>770368.86</v>
      </c>
      <c r="N248" s="7">
        <v>61.198258426108971</v>
      </c>
      <c r="O248" s="7">
        <v>471.45232577706901</v>
      </c>
      <c r="P248" s="8">
        <v>2.3149786879959639E-4</v>
      </c>
      <c r="Q248" s="8">
        <v>1.8620288709049832E-5</v>
      </c>
    </row>
    <row r="249" spans="2:17">
      <c r="B249" s="6" t="s">
        <v>3309</v>
      </c>
      <c r="C249" s="6" t="s">
        <v>2105</v>
      </c>
      <c r="D249" s="17">
        <v>1004222</v>
      </c>
      <c r="E249" s="90">
        <v>12815</v>
      </c>
      <c r="F249" s="90">
        <v>0</v>
      </c>
      <c r="G249" s="53">
        <v>42908</v>
      </c>
      <c r="H249" s="6" t="s">
        <v>2763</v>
      </c>
      <c r="J249" s="6" t="s">
        <v>104</v>
      </c>
      <c r="K249" s="98">
        <v>3.6000000000000004E-2</v>
      </c>
      <c r="L249" s="98">
        <v>0</v>
      </c>
      <c r="M249" s="7">
        <v>81378</v>
      </c>
      <c r="N249" s="7">
        <v>100.07</v>
      </c>
      <c r="O249" s="7">
        <v>81.434964600000001</v>
      </c>
      <c r="P249" s="8">
        <v>3.9987120054181144E-5</v>
      </c>
      <c r="Q249" s="8">
        <v>3.2163221368437383E-6</v>
      </c>
    </row>
    <row r="250" spans="2:17">
      <c r="B250" s="6" t="s">
        <v>3310</v>
      </c>
      <c r="C250" s="6" t="s">
        <v>2105</v>
      </c>
      <c r="D250" s="17">
        <v>1003886</v>
      </c>
      <c r="E250" s="90">
        <v>1037</v>
      </c>
      <c r="F250" s="90">
        <v>0</v>
      </c>
      <c r="G250" s="53">
        <v>42298</v>
      </c>
      <c r="H250" s="6" t="s">
        <v>2763</v>
      </c>
      <c r="I250">
        <v>0.68</v>
      </c>
      <c r="J250" s="6" t="s">
        <v>42</v>
      </c>
      <c r="K250" s="98">
        <v>2.3E-2</v>
      </c>
      <c r="L250" s="98">
        <v>2.3399999999999997E-2</v>
      </c>
      <c r="M250" s="7">
        <v>320612.78000000003</v>
      </c>
      <c r="N250" s="7">
        <v>100.47</v>
      </c>
      <c r="O250" s="7">
        <v>1124.1976136303399</v>
      </c>
      <c r="P250" s="8">
        <v>5.5201626428729789E-4</v>
      </c>
      <c r="Q250" s="8">
        <v>4.4400850281774008E-5</v>
      </c>
    </row>
    <row r="251" spans="2:17">
      <c r="B251" s="6" t="s">
        <v>3311</v>
      </c>
      <c r="C251" s="6" t="s">
        <v>2105</v>
      </c>
      <c r="D251" s="17">
        <v>10041381</v>
      </c>
      <c r="E251" s="90">
        <v>27402</v>
      </c>
      <c r="F251" s="90">
        <v>0</v>
      </c>
      <c r="G251" s="53">
        <v>42733</v>
      </c>
      <c r="H251" s="6" t="s">
        <v>2763</v>
      </c>
      <c r="I251">
        <v>8</v>
      </c>
      <c r="J251" s="6" t="s">
        <v>104</v>
      </c>
      <c r="K251" s="98">
        <v>7.3599999999999999E-2</v>
      </c>
      <c r="L251" s="98">
        <v>7.7000000000000002E-3</v>
      </c>
      <c r="M251" s="7">
        <v>579693.19999999995</v>
      </c>
      <c r="N251" s="7">
        <v>116.66</v>
      </c>
      <c r="O251" s="7">
        <v>676.27008711999997</v>
      </c>
      <c r="P251" s="8">
        <v>3.3206980927107788E-4</v>
      </c>
      <c r="Q251" s="8">
        <v>2.6709687446579911E-5</v>
      </c>
    </row>
    <row r="252" spans="2:17">
      <c r="B252" s="6" t="s">
        <v>3312</v>
      </c>
      <c r="C252" s="6" t="s">
        <v>2105</v>
      </c>
      <c r="D252" s="17">
        <v>1004138</v>
      </c>
      <c r="E252" s="90">
        <v>27402</v>
      </c>
      <c r="F252" s="90">
        <v>0</v>
      </c>
      <c r="G252" s="53">
        <v>42733</v>
      </c>
      <c r="H252" s="6" t="s">
        <v>2763</v>
      </c>
      <c r="I252">
        <v>8.48</v>
      </c>
      <c r="J252" s="6" t="s">
        <v>104</v>
      </c>
      <c r="K252" s="98">
        <v>7.3599999999999999E-2</v>
      </c>
      <c r="L252" s="98">
        <v>8.199999999999999E-3</v>
      </c>
      <c r="M252" s="7">
        <v>869539.8</v>
      </c>
      <c r="N252" s="7">
        <v>117.23</v>
      </c>
      <c r="O252" s="7">
        <v>1019.36150754</v>
      </c>
      <c r="P252" s="8">
        <v>5.0053845029378275E-4</v>
      </c>
      <c r="Q252" s="8">
        <v>4.0260286208159139E-5</v>
      </c>
    </row>
    <row r="253" spans="2:17">
      <c r="B253" s="6" t="s">
        <v>3313</v>
      </c>
      <c r="C253" s="6" t="s">
        <v>2121</v>
      </c>
      <c r="D253" s="17">
        <v>10039341</v>
      </c>
      <c r="E253" s="90">
        <v>27266</v>
      </c>
      <c r="F253" s="90">
        <v>0</v>
      </c>
      <c r="G253" s="53">
        <v>42582</v>
      </c>
      <c r="H253" s="6" t="s">
        <v>2763</v>
      </c>
      <c r="I253">
        <v>1.78</v>
      </c>
      <c r="J253" s="6" t="s">
        <v>104</v>
      </c>
      <c r="K253" s="98">
        <v>2.2000000000000002E-2</v>
      </c>
      <c r="L253" s="98">
        <v>1.6899999999999998E-2</v>
      </c>
      <c r="M253" s="7">
        <v>52914.16</v>
      </c>
      <c r="N253" s="7">
        <v>100.99</v>
      </c>
      <c r="O253" s="7">
        <v>53.438010183999999</v>
      </c>
      <c r="P253" s="8">
        <v>2.6239737920683794E-5</v>
      </c>
      <c r="Q253" s="8">
        <v>2.1105658478260126E-6</v>
      </c>
    </row>
    <row r="254" spans="2:17">
      <c r="B254" s="6" t="s">
        <v>3314</v>
      </c>
      <c r="C254" s="6" t="s">
        <v>2105</v>
      </c>
      <c r="D254" s="17">
        <v>10041971</v>
      </c>
      <c r="E254" s="90">
        <v>27266</v>
      </c>
      <c r="F254" s="90">
        <v>0</v>
      </c>
      <c r="G254" s="53">
        <v>42879</v>
      </c>
      <c r="H254" s="6" t="s">
        <v>2763</v>
      </c>
      <c r="J254" s="6" t="s">
        <v>42</v>
      </c>
      <c r="K254" s="98">
        <v>3.2500000000000001E-2</v>
      </c>
      <c r="L254" s="98">
        <v>0</v>
      </c>
      <c r="M254" s="7">
        <v>92070.03</v>
      </c>
      <c r="N254" s="7">
        <v>100</v>
      </c>
      <c r="O254" s="7">
        <v>321.3244047</v>
      </c>
      <c r="P254" s="8">
        <v>1.5778035405540272E-4</v>
      </c>
      <c r="Q254" s="8">
        <v>1.2690897589519504E-5</v>
      </c>
    </row>
    <row r="255" spans="2:17">
      <c r="B255" s="6" t="s">
        <v>3314</v>
      </c>
      <c r="C255" s="6" t="s">
        <v>2105</v>
      </c>
      <c r="D255" s="17">
        <v>10041972</v>
      </c>
      <c r="E255" s="90">
        <v>27266</v>
      </c>
      <c r="F255" s="90">
        <v>0</v>
      </c>
      <c r="G255" s="53">
        <v>42879</v>
      </c>
      <c r="H255" s="6" t="s">
        <v>2763</v>
      </c>
      <c r="J255" s="6" t="s">
        <v>42</v>
      </c>
      <c r="K255" s="98">
        <v>3.2500000000000001E-2</v>
      </c>
      <c r="L255" s="98">
        <v>0</v>
      </c>
      <c r="M255" s="7">
        <v>235460.8</v>
      </c>
      <c r="N255" s="7">
        <v>100</v>
      </c>
      <c r="O255" s="7">
        <v>821.75819200000001</v>
      </c>
      <c r="P255" s="8">
        <v>4.0350902883564142E-4</v>
      </c>
      <c r="Q255" s="8">
        <v>3.2455826278609167E-5</v>
      </c>
    </row>
    <row r="256" spans="2:17">
      <c r="B256" s="6" t="s">
        <v>3314</v>
      </c>
      <c r="C256" s="6" t="s">
        <v>2105</v>
      </c>
      <c r="D256" s="17">
        <v>10041973</v>
      </c>
      <c r="E256" s="90">
        <v>27266</v>
      </c>
      <c r="F256" s="90">
        <v>0</v>
      </c>
      <c r="G256" s="53">
        <v>42879</v>
      </c>
      <c r="H256" s="6" t="s">
        <v>2763</v>
      </c>
      <c r="I256">
        <v>1.82</v>
      </c>
      <c r="J256" s="6" t="s">
        <v>42</v>
      </c>
      <c r="K256" s="98">
        <v>3.2500000000000001E-2</v>
      </c>
      <c r="L256" s="98">
        <v>2.07E-2</v>
      </c>
      <c r="M256" s="7">
        <v>297888.75</v>
      </c>
      <c r="N256" s="7">
        <v>100</v>
      </c>
      <c r="O256" s="7">
        <v>1039.6317375000001</v>
      </c>
      <c r="P256" s="8">
        <v>5.1049176853881068E-4</v>
      </c>
      <c r="Q256" s="8">
        <v>4.1060870940521888E-5</v>
      </c>
    </row>
    <row r="257" spans="2:17">
      <c r="B257" s="6" t="s">
        <v>3314</v>
      </c>
      <c r="C257" s="6" t="s">
        <v>2105</v>
      </c>
      <c r="D257" s="17">
        <v>10041974</v>
      </c>
      <c r="E257" s="90">
        <v>27266</v>
      </c>
      <c r="F257" s="90">
        <v>0</v>
      </c>
      <c r="G257" s="53">
        <v>42879</v>
      </c>
      <c r="H257" s="6" t="s">
        <v>2763</v>
      </c>
      <c r="I257">
        <v>1.82</v>
      </c>
      <c r="J257" s="6" t="s">
        <v>42</v>
      </c>
      <c r="K257" s="98">
        <v>3.2500000000000001E-2</v>
      </c>
      <c r="L257" s="98">
        <v>2.07E-2</v>
      </c>
      <c r="M257" s="7">
        <v>144598.04</v>
      </c>
      <c r="N257" s="7">
        <v>100</v>
      </c>
      <c r="O257" s="7">
        <v>504.64715960000001</v>
      </c>
      <c r="P257" s="8">
        <v>2.4779757264027484E-4</v>
      </c>
      <c r="Q257" s="8">
        <v>1.9931338322418762E-5</v>
      </c>
    </row>
    <row r="258" spans="2:17">
      <c r="B258" s="6" t="s">
        <v>3314</v>
      </c>
      <c r="C258" s="6" t="s">
        <v>2105</v>
      </c>
      <c r="D258" s="17">
        <v>10041975</v>
      </c>
      <c r="E258" s="90">
        <v>27266</v>
      </c>
      <c r="F258" s="90">
        <v>0</v>
      </c>
      <c r="G258" s="53">
        <v>42879</v>
      </c>
      <c r="H258" s="6" t="s">
        <v>2763</v>
      </c>
      <c r="J258" s="6" t="s">
        <v>42</v>
      </c>
      <c r="K258" s="98">
        <v>3.2500000000000001E-2</v>
      </c>
      <c r="L258" s="98">
        <v>0</v>
      </c>
      <c r="M258" s="7">
        <v>6766.89</v>
      </c>
      <c r="N258" s="7">
        <v>100</v>
      </c>
      <c r="O258" s="7">
        <v>23.616446100000001</v>
      </c>
      <c r="P258" s="8">
        <v>1.1596415251021034E-5</v>
      </c>
      <c r="Q258" s="8">
        <v>9.3274551979122463E-7</v>
      </c>
    </row>
    <row r="259" spans="2:17">
      <c r="B259" s="6" t="s">
        <v>3314</v>
      </c>
      <c r="C259" s="6" t="s">
        <v>2105</v>
      </c>
      <c r="D259" s="17">
        <v>10041976</v>
      </c>
      <c r="E259" s="90">
        <v>27266</v>
      </c>
      <c r="F259" s="90">
        <v>0</v>
      </c>
      <c r="G259" s="53">
        <v>42879</v>
      </c>
      <c r="H259" s="6" t="s">
        <v>2763</v>
      </c>
      <c r="J259" s="6" t="s">
        <v>42</v>
      </c>
      <c r="K259" s="98">
        <v>1.95E-2</v>
      </c>
      <c r="L259" s="98">
        <v>0</v>
      </c>
      <c r="M259" s="7">
        <v>2496.5500000000002</v>
      </c>
      <c r="N259" s="7">
        <v>100</v>
      </c>
      <c r="O259" s="7">
        <v>8.7129595000000002</v>
      </c>
      <c r="P259" s="8">
        <v>4.2783362068744374E-6</v>
      </c>
      <c r="Q259" s="8">
        <v>3.4412349357456405E-7</v>
      </c>
    </row>
    <row r="260" spans="2:17">
      <c r="B260" s="6" t="s">
        <v>3242</v>
      </c>
      <c r="C260" s="6" t="s">
        <v>2105</v>
      </c>
      <c r="D260" s="17">
        <v>1003951</v>
      </c>
      <c r="E260" s="90">
        <v>1633</v>
      </c>
      <c r="F260" s="90">
        <v>0</v>
      </c>
      <c r="G260" s="53">
        <v>42376</v>
      </c>
      <c r="H260" s="6" t="s">
        <v>2763</v>
      </c>
      <c r="I260">
        <v>2.96</v>
      </c>
      <c r="J260" s="6" t="s">
        <v>104</v>
      </c>
      <c r="K260" s="98">
        <v>2.4E-2</v>
      </c>
      <c r="L260" s="98">
        <v>6.9999999999999993E-3</v>
      </c>
      <c r="M260" s="7">
        <v>150999.99</v>
      </c>
      <c r="N260" s="7">
        <v>109.98</v>
      </c>
      <c r="O260" s="7">
        <v>166.06978900199999</v>
      </c>
      <c r="P260" s="8">
        <v>8.1545471565115711E-5</v>
      </c>
      <c r="Q260" s="8">
        <v>6.5590246309028465E-6</v>
      </c>
    </row>
    <row r="261" spans="2:17">
      <c r="B261" s="6" t="s">
        <v>2723</v>
      </c>
      <c r="C261" s="6" t="s">
        <v>2105</v>
      </c>
      <c r="D261" s="17">
        <v>1003952</v>
      </c>
      <c r="E261" s="90">
        <v>27266</v>
      </c>
      <c r="F261" s="90">
        <v>0</v>
      </c>
      <c r="G261" s="53">
        <v>42733</v>
      </c>
      <c r="H261" s="6" t="s">
        <v>2763</v>
      </c>
      <c r="I261">
        <v>1.88</v>
      </c>
      <c r="J261" s="6" t="s">
        <v>104</v>
      </c>
      <c r="K261" s="98">
        <v>8.0000000000000002E-3</v>
      </c>
      <c r="L261" s="98">
        <v>5.6999999999999993E-3</v>
      </c>
      <c r="M261" s="7">
        <v>86930.17</v>
      </c>
      <c r="N261" s="7">
        <v>109.76</v>
      </c>
      <c r="O261" s="7">
        <v>95.414554592000002</v>
      </c>
      <c r="P261" s="8">
        <v>4.6851536905887285E-5</v>
      </c>
      <c r="Q261" s="8">
        <v>3.7684543195753412E-6</v>
      </c>
    </row>
    <row r="262" spans="2:17">
      <c r="B262" s="6" t="s">
        <v>2723</v>
      </c>
      <c r="C262" s="6" t="s">
        <v>2105</v>
      </c>
      <c r="D262" s="17">
        <v>1004197</v>
      </c>
      <c r="E262" s="90">
        <v>27266</v>
      </c>
      <c r="F262" s="90">
        <v>0</v>
      </c>
      <c r="G262" s="53">
        <v>42859</v>
      </c>
      <c r="H262" s="6" t="s">
        <v>2763</v>
      </c>
      <c r="I262">
        <v>1.82</v>
      </c>
      <c r="J262" s="6" t="s">
        <v>42</v>
      </c>
      <c r="K262" s="98">
        <v>2.35E-2</v>
      </c>
      <c r="L262" s="98">
        <v>1.7399999999999999E-2</v>
      </c>
      <c r="M262" s="7">
        <v>125596.62</v>
      </c>
      <c r="N262" s="7">
        <v>100.65</v>
      </c>
      <c r="O262" s="7">
        <v>441.1813631247</v>
      </c>
      <c r="P262" s="8">
        <v>2.1663387734725757E-4</v>
      </c>
      <c r="Q262" s="8">
        <v>1.7424719118510776E-5</v>
      </c>
    </row>
    <row r="263" spans="2:17">
      <c r="B263" s="6" t="s">
        <v>3315</v>
      </c>
      <c r="C263" s="6" t="s">
        <v>2105</v>
      </c>
      <c r="D263" s="17">
        <v>10041978</v>
      </c>
      <c r="E263" s="90">
        <v>27266</v>
      </c>
      <c r="F263" s="90">
        <v>0</v>
      </c>
      <c r="G263" s="53">
        <v>42880</v>
      </c>
      <c r="H263" s="6" t="s">
        <v>2763</v>
      </c>
      <c r="I263">
        <v>1.83</v>
      </c>
      <c r="J263" s="6" t="s">
        <v>42</v>
      </c>
      <c r="K263" s="98">
        <v>2.3700000000000002E-2</v>
      </c>
      <c r="L263" s="98">
        <v>1.9599999999999999E-2</v>
      </c>
      <c r="M263" s="7">
        <v>2261.9899999999998</v>
      </c>
      <c r="N263" s="7">
        <v>100.27</v>
      </c>
      <c r="O263" s="7">
        <v>7.9156598317700002</v>
      </c>
      <c r="P263" s="8">
        <v>3.8868370798192292E-6</v>
      </c>
      <c r="Q263" s="8">
        <v>3.1263367117183756E-7</v>
      </c>
    </row>
    <row r="264" spans="2:17">
      <c r="B264" s="6" t="s">
        <v>3316</v>
      </c>
      <c r="C264" s="6" t="s">
        <v>2105</v>
      </c>
      <c r="D264" s="17">
        <v>10041979</v>
      </c>
      <c r="E264" s="90">
        <v>27266</v>
      </c>
      <c r="F264" s="90">
        <v>0</v>
      </c>
      <c r="G264" s="53">
        <v>42913</v>
      </c>
      <c r="H264" s="6" t="s">
        <v>2763</v>
      </c>
      <c r="J264" s="6" t="s">
        <v>42</v>
      </c>
      <c r="K264" s="98">
        <v>2.3700000000000002E-2</v>
      </c>
      <c r="L264" s="98">
        <v>0</v>
      </c>
      <c r="M264" s="7">
        <v>2161.21</v>
      </c>
      <c r="N264" s="7">
        <v>63.119403957129073</v>
      </c>
      <c r="O264" s="7">
        <v>4.76085861721391</v>
      </c>
      <c r="P264" s="8">
        <v>2.337730801782843E-6</v>
      </c>
      <c r="Q264" s="8">
        <v>1.8803292954250722E-7</v>
      </c>
    </row>
    <row r="265" spans="2:17">
      <c r="B265" s="6" t="s">
        <v>2172</v>
      </c>
      <c r="C265" s="6" t="s">
        <v>2105</v>
      </c>
      <c r="D265" s="17">
        <v>991031455</v>
      </c>
      <c r="E265" s="6"/>
      <c r="F265" s="6"/>
      <c r="G265" s="6"/>
      <c r="H265" s="6"/>
      <c r="J265" s="6" t="s">
        <v>42</v>
      </c>
      <c r="K265" s="98">
        <v>0</v>
      </c>
      <c r="L265" s="98">
        <v>0</v>
      </c>
      <c r="M265" s="7">
        <v>60486.14</v>
      </c>
      <c r="N265" s="7">
        <v>100.5</v>
      </c>
      <c r="O265" s="7">
        <v>212.16</v>
      </c>
      <c r="P265" s="8">
        <v>1.0417720978164544E-4</v>
      </c>
      <c r="Q265" s="8">
        <v>8.3793847999384721E-6</v>
      </c>
    </row>
    <row r="266" spans="2:17">
      <c r="B266" s="13" t="s">
        <v>2173</v>
      </c>
      <c r="C266" s="13"/>
      <c r="D266" s="14"/>
      <c r="E266" s="13"/>
      <c r="F266" s="13"/>
      <c r="G266" s="13"/>
      <c r="H266" s="13"/>
      <c r="J266" s="13"/>
      <c r="K266" s="97"/>
      <c r="L266" s="97"/>
      <c r="M266" s="15">
        <v>1604868.73</v>
      </c>
      <c r="O266" s="15">
        <v>1645.4092700349997</v>
      </c>
      <c r="P266" s="16">
        <v>8.0794752404364772E-4</v>
      </c>
      <c r="Q266" s="16">
        <v>6.4986413211770062E-5</v>
      </c>
    </row>
    <row r="267" spans="2:17">
      <c r="B267" s="6" t="s">
        <v>3317</v>
      </c>
      <c r="C267" s="6" t="s">
        <v>2105</v>
      </c>
      <c r="D267" s="17">
        <v>10028451</v>
      </c>
      <c r="E267" s="90">
        <v>10620</v>
      </c>
      <c r="F267" s="6" t="s">
        <v>449</v>
      </c>
      <c r="G267" s="53">
        <v>42512</v>
      </c>
      <c r="H267" s="6" t="s">
        <v>1847</v>
      </c>
      <c r="I267">
        <v>1.81</v>
      </c>
      <c r="J267" s="6" t="s">
        <v>104</v>
      </c>
      <c r="K267" s="98">
        <v>3.2099999999999997E-2</v>
      </c>
      <c r="L267" s="98">
        <v>1.9300000000000001E-2</v>
      </c>
      <c r="M267" s="7">
        <v>487978.67</v>
      </c>
      <c r="N267" s="7">
        <v>102.59</v>
      </c>
      <c r="O267" s="7">
        <v>500.61731755300002</v>
      </c>
      <c r="P267" s="8">
        <v>2.4581879388689434E-4</v>
      </c>
      <c r="Q267" s="8">
        <v>1.977217732508286E-5</v>
      </c>
    </row>
    <row r="268" spans="2:17">
      <c r="B268" s="6" t="s">
        <v>3318</v>
      </c>
      <c r="C268" s="6" t="s">
        <v>2105</v>
      </c>
      <c r="D268" s="17">
        <v>1002845</v>
      </c>
      <c r="E268" s="90">
        <v>10620</v>
      </c>
      <c r="F268" s="6" t="s">
        <v>449</v>
      </c>
      <c r="G268" s="53">
        <v>42512</v>
      </c>
      <c r="H268" s="6" t="s">
        <v>1847</v>
      </c>
      <c r="I268">
        <v>0.93</v>
      </c>
      <c r="J268" s="6" t="s">
        <v>104</v>
      </c>
      <c r="K268" s="98">
        <v>3.2099999999999997E-2</v>
      </c>
      <c r="L268" s="98">
        <v>1.9199999999999998E-2</v>
      </c>
      <c r="M268" s="7">
        <v>588997.81999999995</v>
      </c>
      <c r="N268" s="7">
        <v>101.43</v>
      </c>
      <c r="O268" s="7">
        <v>597.420488826</v>
      </c>
      <c r="P268" s="8">
        <v>2.9335218510689751E-4</v>
      </c>
      <c r="Q268" s="8">
        <v>2.3595475882543346E-5</v>
      </c>
    </row>
    <row r="269" spans="2:17">
      <c r="B269" s="6" t="s">
        <v>3319</v>
      </c>
      <c r="C269" s="6" t="s">
        <v>2105</v>
      </c>
      <c r="D269" s="17">
        <v>10019743</v>
      </c>
      <c r="E269" s="90">
        <v>10503</v>
      </c>
      <c r="F269" s="6" t="s">
        <v>241</v>
      </c>
      <c r="G269" s="53">
        <v>42436</v>
      </c>
      <c r="H269" s="6" t="s">
        <v>1847</v>
      </c>
      <c r="I269">
        <v>1.35</v>
      </c>
      <c r="J269" s="6" t="s">
        <v>104</v>
      </c>
      <c r="K269" s="98">
        <v>4.3799999999999999E-2</v>
      </c>
      <c r="L269" s="98">
        <v>1.8700000000000001E-2</v>
      </c>
      <c r="M269" s="7">
        <v>527892.24</v>
      </c>
      <c r="N269" s="7">
        <v>103.69</v>
      </c>
      <c r="O269" s="7">
        <v>547.37146365599995</v>
      </c>
      <c r="P269" s="8">
        <v>2.6877654504985587E-4</v>
      </c>
      <c r="Q269" s="8">
        <v>2.1618760004143852E-5</v>
      </c>
    </row>
    <row r="270" spans="2:17">
      <c r="B270" s="13" t="s">
        <v>2174</v>
      </c>
      <c r="C270" s="13"/>
      <c r="D270" s="14"/>
      <c r="E270" s="13"/>
      <c r="F270" s="13"/>
      <c r="G270" s="13"/>
      <c r="H270" s="13"/>
      <c r="J270" s="13"/>
      <c r="K270" s="97"/>
      <c r="L270" s="97"/>
      <c r="M270" s="15">
        <v>0</v>
      </c>
      <c r="O270" s="15">
        <v>0</v>
      </c>
      <c r="P270" s="16">
        <v>0</v>
      </c>
      <c r="Q270" s="16">
        <v>0</v>
      </c>
    </row>
    <row r="271" spans="2:17">
      <c r="B271" s="13" t="s">
        <v>2175</v>
      </c>
      <c r="C271" s="13"/>
      <c r="D271" s="14"/>
      <c r="E271" s="13"/>
      <c r="F271" s="13"/>
      <c r="G271" s="13"/>
      <c r="H271" s="13"/>
      <c r="J271" s="13"/>
      <c r="K271" s="97"/>
      <c r="L271" s="97"/>
      <c r="M271" s="15">
        <v>0</v>
      </c>
      <c r="O271" s="15">
        <v>0</v>
      </c>
      <c r="P271" s="16">
        <v>0</v>
      </c>
      <c r="Q271" s="16">
        <v>0</v>
      </c>
    </row>
    <row r="272" spans="2:17">
      <c r="B272" s="13" t="s">
        <v>2176</v>
      </c>
      <c r="C272" s="13"/>
      <c r="D272" s="14"/>
      <c r="E272" s="13"/>
      <c r="F272" s="13"/>
      <c r="G272" s="13"/>
      <c r="H272" s="13"/>
      <c r="J272" s="13"/>
      <c r="K272" s="97"/>
      <c r="L272" s="97"/>
      <c r="M272" s="15">
        <v>0</v>
      </c>
      <c r="O272" s="15">
        <v>0</v>
      </c>
      <c r="P272" s="16">
        <v>0</v>
      </c>
      <c r="Q272" s="16">
        <v>0</v>
      </c>
    </row>
    <row r="273" spans="2:17">
      <c r="B273" s="13" t="s">
        <v>2177</v>
      </c>
      <c r="C273" s="13"/>
      <c r="D273" s="14"/>
      <c r="E273" s="13"/>
      <c r="F273" s="13"/>
      <c r="G273" s="13"/>
      <c r="H273" s="13"/>
      <c r="I273" s="14">
        <v>1.81</v>
      </c>
      <c r="J273" s="13"/>
      <c r="L273" s="16">
        <v>4.2799999999999998E-2</v>
      </c>
      <c r="M273" s="15">
        <v>63784784.409999996</v>
      </c>
      <c r="O273" s="15">
        <v>117217.93</v>
      </c>
      <c r="P273" s="16">
        <v>5.7557677619627781E-2</v>
      </c>
      <c r="Q273" s="16">
        <v>4.629591539037763E-3</v>
      </c>
    </row>
    <row r="274" spans="2:17">
      <c r="B274" s="6" t="s">
        <v>2179</v>
      </c>
      <c r="C274" s="6" t="s">
        <v>2105</v>
      </c>
      <c r="D274" s="17">
        <v>99103665</v>
      </c>
      <c r="E274" s="6"/>
      <c r="F274" s="6" t="s">
        <v>416</v>
      </c>
      <c r="G274" s="6" t="s">
        <v>2685</v>
      </c>
      <c r="H274" s="6" t="s">
        <v>103</v>
      </c>
      <c r="I274" s="17">
        <v>1.82</v>
      </c>
      <c r="J274" s="6" t="s">
        <v>42</v>
      </c>
      <c r="K274" s="8">
        <v>5.5E-2</v>
      </c>
      <c r="L274" s="8">
        <v>5.8099999999999999E-2</v>
      </c>
      <c r="M274" s="7">
        <v>10489583.380000001</v>
      </c>
      <c r="N274" s="7">
        <v>102.09</v>
      </c>
      <c r="O274" s="7">
        <v>37373.769999999997</v>
      </c>
      <c r="P274" s="8">
        <v>1.8351692485015871E-2</v>
      </c>
      <c r="Q274" s="8">
        <v>1.4760991716364839E-3</v>
      </c>
    </row>
    <row r="275" spans="2:17">
      <c r="B275" s="6" t="s">
        <v>2179</v>
      </c>
      <c r="C275" s="6" t="s">
        <v>2105</v>
      </c>
      <c r="D275" s="17">
        <v>899103665</v>
      </c>
      <c r="E275" s="6"/>
      <c r="F275" s="6" t="s">
        <v>416</v>
      </c>
      <c r="G275" s="6" t="s">
        <v>2685</v>
      </c>
      <c r="H275" s="6" t="s">
        <v>103</v>
      </c>
      <c r="I275" s="99">
        <v>1.82</v>
      </c>
      <c r="J275" s="6" t="s">
        <v>42</v>
      </c>
      <c r="K275" s="8">
        <v>5.5E-2</v>
      </c>
      <c r="L275" s="8">
        <v>5.4800000000000001E-2</v>
      </c>
      <c r="M275" s="7">
        <v>593750</v>
      </c>
      <c r="N275" s="7">
        <v>102.6823103604283</v>
      </c>
      <c r="O275" s="7">
        <v>2127.77</v>
      </c>
      <c r="P275" s="8">
        <v>1.0448017612042408E-3</v>
      </c>
      <c r="Q275" s="8">
        <v>8.4037535802060159E-5</v>
      </c>
    </row>
    <row r="276" spans="2:17">
      <c r="B276" s="6" t="s">
        <v>2686</v>
      </c>
      <c r="C276" s="6" t="s">
        <v>2105</v>
      </c>
      <c r="D276" s="17">
        <v>99104804</v>
      </c>
      <c r="E276" s="45">
        <v>520033457</v>
      </c>
      <c r="F276" s="6" t="s">
        <v>449</v>
      </c>
      <c r="G276" s="6" t="s">
        <v>2687</v>
      </c>
      <c r="H276" s="6" t="s">
        <v>1847</v>
      </c>
      <c r="I276" s="99">
        <v>1.04</v>
      </c>
      <c r="J276" s="6" t="s">
        <v>104</v>
      </c>
      <c r="K276" s="8">
        <v>3.15E-2</v>
      </c>
      <c r="L276" s="8">
        <v>3.1699999999999999E-2</v>
      </c>
      <c r="M276" s="7">
        <v>14544003</v>
      </c>
      <c r="N276" s="7">
        <v>100.15</v>
      </c>
      <c r="O276" s="7">
        <v>14565.82</v>
      </c>
      <c r="P276" s="8">
        <v>7.1522741599815559E-3</v>
      </c>
      <c r="Q276" s="8">
        <v>5.7528568394909401E-4</v>
      </c>
    </row>
    <row r="277" spans="2:17">
      <c r="B277" s="6" t="s">
        <v>2180</v>
      </c>
      <c r="C277" s="6" t="s">
        <v>2105</v>
      </c>
      <c r="D277" s="17">
        <v>899104044</v>
      </c>
      <c r="E277" s="90">
        <v>512728932</v>
      </c>
      <c r="F277" s="6" t="s">
        <v>241</v>
      </c>
      <c r="G277" s="6" t="s">
        <v>1837</v>
      </c>
      <c r="H277" s="6" t="s">
        <v>103</v>
      </c>
      <c r="I277" s="99">
        <v>2.8</v>
      </c>
      <c r="J277" s="6" t="s">
        <v>104</v>
      </c>
      <c r="K277" s="8">
        <v>5.7500000000000002E-2</v>
      </c>
      <c r="L277" s="8">
        <v>5.8200000000000002E-2</v>
      </c>
      <c r="M277" s="7">
        <v>10000000</v>
      </c>
      <c r="N277" s="7">
        <v>101.68</v>
      </c>
      <c r="O277" s="7">
        <v>10167.709999999999</v>
      </c>
      <c r="P277" s="8">
        <v>4.9926642989674497E-3</v>
      </c>
      <c r="Q277" s="8">
        <v>4.0157972579271488E-4</v>
      </c>
    </row>
    <row r="278" spans="2:17">
      <c r="B278" s="6" t="s">
        <v>2181</v>
      </c>
      <c r="C278" s="6" t="s">
        <v>2105</v>
      </c>
      <c r="D278" s="17">
        <v>99103038</v>
      </c>
      <c r="E278" s="45">
        <v>510454333</v>
      </c>
      <c r="F278" s="6" t="s">
        <v>241</v>
      </c>
      <c r="G278" s="6" t="s">
        <v>2688</v>
      </c>
      <c r="H278" s="6" t="s">
        <v>1847</v>
      </c>
      <c r="I278" s="99">
        <v>0.08</v>
      </c>
      <c r="J278" s="6" t="s">
        <v>104</v>
      </c>
      <c r="K278" s="8">
        <v>3.7999999999999999E-2</v>
      </c>
      <c r="L278" s="8">
        <v>2.8199999999999999E-2</v>
      </c>
      <c r="M278" s="7">
        <v>5993904.1600000001</v>
      </c>
      <c r="N278" s="7">
        <v>111</v>
      </c>
      <c r="O278" s="7">
        <v>6653.23</v>
      </c>
      <c r="P278" s="8">
        <v>3.2669444637798686E-3</v>
      </c>
      <c r="Q278" s="8">
        <v>2.6277325760037067E-4</v>
      </c>
    </row>
    <row r="279" spans="2:17">
      <c r="B279" s="6" t="s">
        <v>2683</v>
      </c>
      <c r="C279" s="6" t="s">
        <v>2105</v>
      </c>
      <c r="D279" s="17">
        <v>899104895</v>
      </c>
      <c r="E279" s="45">
        <v>514892801</v>
      </c>
      <c r="F279" s="90">
        <v>0</v>
      </c>
      <c r="G279" s="6" t="s">
        <v>2684</v>
      </c>
      <c r="H279" s="6" t="s">
        <v>2763</v>
      </c>
      <c r="I279" s="99">
        <v>5</v>
      </c>
      <c r="J279" s="6" t="s">
        <v>104</v>
      </c>
      <c r="K279" s="8">
        <v>3.6999999999999998E-2</v>
      </c>
      <c r="L279" s="8">
        <v>3.73E-2</v>
      </c>
      <c r="M279" s="7">
        <v>4400000</v>
      </c>
      <c r="N279" s="7">
        <v>100</v>
      </c>
      <c r="O279" s="7">
        <v>4400</v>
      </c>
      <c r="P279" s="8">
        <v>2.1605379102528281E-3</v>
      </c>
      <c r="Q279" s="8">
        <v>1.7378060482526998E-4</v>
      </c>
    </row>
    <row r="280" spans="2:17">
      <c r="B280" s="6" t="s">
        <v>2689</v>
      </c>
      <c r="C280" s="6" t="s">
        <v>2105</v>
      </c>
      <c r="D280" s="17">
        <v>99104655</v>
      </c>
      <c r="E280" s="45">
        <v>514892801</v>
      </c>
      <c r="F280" s="90">
        <v>0</v>
      </c>
      <c r="G280" s="6" t="s">
        <v>2690</v>
      </c>
      <c r="H280" s="6" t="s">
        <v>2763</v>
      </c>
      <c r="I280" s="99">
        <v>1.78</v>
      </c>
      <c r="J280" s="6" t="s">
        <v>42</v>
      </c>
      <c r="K280" s="8">
        <v>3.1293000000000001E-2</v>
      </c>
      <c r="L280" s="8">
        <v>3.3300000000000003E-2</v>
      </c>
      <c r="M280" s="7">
        <v>1649754.55</v>
      </c>
      <c r="N280" s="7">
        <v>100.75</v>
      </c>
      <c r="O280" s="7">
        <v>5800.83</v>
      </c>
      <c r="P280" s="8">
        <v>2.848389346802707E-3</v>
      </c>
      <c r="Q280" s="8">
        <v>2.2910721497467517E-4</v>
      </c>
    </row>
    <row r="281" spans="2:17">
      <c r="B281" s="6" t="s">
        <v>2689</v>
      </c>
      <c r="C281" s="6" t="s">
        <v>2105</v>
      </c>
      <c r="D281" s="17">
        <v>99104770</v>
      </c>
      <c r="E281" s="45">
        <v>514892801</v>
      </c>
      <c r="F281" s="90">
        <v>0</v>
      </c>
      <c r="G281" s="6" t="s">
        <v>2691</v>
      </c>
      <c r="H281" s="6" t="s">
        <v>2763</v>
      </c>
      <c r="I281" s="99">
        <v>0.05</v>
      </c>
      <c r="J281" s="6" t="s">
        <v>42</v>
      </c>
      <c r="K281" s="8">
        <v>3.1503999999999997E-2</v>
      </c>
      <c r="L281" s="8">
        <v>3.2199999999999999E-2</v>
      </c>
      <c r="M281" s="7">
        <v>29657.9</v>
      </c>
      <c r="N281" s="7">
        <v>100.11</v>
      </c>
      <c r="O281" s="7">
        <v>103.62</v>
      </c>
      <c r="P281" s="8">
        <v>5.0880667786454098E-5</v>
      </c>
      <c r="Q281" s="8">
        <v>4.0925332436351076E-6</v>
      </c>
    </row>
    <row r="282" spans="2:17">
      <c r="B282" s="6" t="s">
        <v>2692</v>
      </c>
      <c r="C282" s="6" t="s">
        <v>2105</v>
      </c>
      <c r="D282" s="17">
        <v>99104861</v>
      </c>
      <c r="E282" s="45">
        <v>514892801</v>
      </c>
      <c r="F282" s="90">
        <v>0</v>
      </c>
      <c r="G282" s="6" t="s">
        <v>2684</v>
      </c>
      <c r="H282" s="6" t="s">
        <v>2763</v>
      </c>
      <c r="I282" s="99">
        <v>1.79</v>
      </c>
      <c r="J282" s="6" t="s">
        <v>42</v>
      </c>
      <c r="K282" s="8">
        <v>3.2451000000000001E-2</v>
      </c>
      <c r="L282" s="8">
        <v>3.3000000000000002E-2</v>
      </c>
      <c r="M282" s="7">
        <v>28336.45</v>
      </c>
      <c r="N282" s="7">
        <v>100</v>
      </c>
      <c r="O282" s="7">
        <v>98.89</v>
      </c>
      <c r="P282" s="8">
        <v>4.8558089532932309E-5</v>
      </c>
      <c r="Q282" s="8">
        <v>3.9057190934479426E-6</v>
      </c>
    </row>
    <row r="283" spans="2:17">
      <c r="B283" s="6" t="s">
        <v>2693</v>
      </c>
      <c r="C283" s="6" t="s">
        <v>2105</v>
      </c>
      <c r="D283" s="17">
        <v>99104713</v>
      </c>
      <c r="E283" s="45">
        <v>514892801</v>
      </c>
      <c r="F283" s="90">
        <v>0</v>
      </c>
      <c r="G283" s="6" t="s">
        <v>2690</v>
      </c>
      <c r="H283" s="6" t="s">
        <v>2763</v>
      </c>
      <c r="I283" s="99">
        <v>1.78</v>
      </c>
      <c r="J283" s="6" t="s">
        <v>42</v>
      </c>
      <c r="K283" s="8">
        <v>3.1293000000000001E-2</v>
      </c>
      <c r="L283" s="8">
        <v>3.3300000000000003E-2</v>
      </c>
      <c r="M283" s="7">
        <v>1207163.05</v>
      </c>
      <c r="N283" s="7">
        <v>100.75</v>
      </c>
      <c r="O283" s="7">
        <v>4244.6000000000004</v>
      </c>
      <c r="P283" s="8">
        <v>2.0842316395134441E-3</v>
      </c>
      <c r="Q283" s="8">
        <v>1.6764298982757751E-4</v>
      </c>
    </row>
    <row r="284" spans="2:17">
      <c r="B284" s="6" t="s">
        <v>2694</v>
      </c>
      <c r="C284" s="6" t="s">
        <v>2105</v>
      </c>
      <c r="D284" s="17">
        <v>99104721</v>
      </c>
      <c r="E284" s="45">
        <v>514892801</v>
      </c>
      <c r="F284" s="90">
        <v>0</v>
      </c>
      <c r="G284" s="6" t="s">
        <v>2690</v>
      </c>
      <c r="H284" s="6" t="s">
        <v>2763</v>
      </c>
      <c r="I284" s="99">
        <v>1.78</v>
      </c>
      <c r="J284" s="6" t="s">
        <v>42</v>
      </c>
      <c r="K284" s="8">
        <v>3.1293000000000001E-2</v>
      </c>
      <c r="L284" s="8">
        <v>3.3300000000000003E-2</v>
      </c>
      <c r="M284" s="7">
        <v>3087210.64</v>
      </c>
      <c r="N284" s="7">
        <v>100.75</v>
      </c>
      <c r="O284" s="7">
        <v>10855.17</v>
      </c>
      <c r="P284" s="8">
        <v>5.330228706190725E-3</v>
      </c>
      <c r="Q284" s="8">
        <v>4.2873136547298316E-4</v>
      </c>
    </row>
    <row r="285" spans="2:17">
      <c r="B285" s="6" t="s">
        <v>2695</v>
      </c>
      <c r="C285" s="6" t="s">
        <v>2105</v>
      </c>
      <c r="D285" s="17">
        <v>99104739</v>
      </c>
      <c r="E285" s="45">
        <v>514892801</v>
      </c>
      <c r="F285" s="90">
        <v>0</v>
      </c>
      <c r="G285" s="6" t="s">
        <v>2690</v>
      </c>
      <c r="H285" s="6" t="s">
        <v>2763</v>
      </c>
      <c r="I285" s="99">
        <v>1.78</v>
      </c>
      <c r="J285" s="6" t="s">
        <v>42</v>
      </c>
      <c r="K285" s="8">
        <v>3.1293000000000001E-2</v>
      </c>
      <c r="L285" s="8">
        <v>3.3300000000000003E-2</v>
      </c>
      <c r="M285" s="7">
        <v>3905725.86</v>
      </c>
      <c r="N285" s="7">
        <v>100.75</v>
      </c>
      <c r="O285" s="7">
        <v>13733.22</v>
      </c>
      <c r="P285" s="8">
        <v>6.7434414636005314E-3</v>
      </c>
      <c r="Q285" s="8">
        <v>5.424016540451122E-4</v>
      </c>
    </row>
    <row r="286" spans="2:17">
      <c r="B286" s="6" t="s">
        <v>2696</v>
      </c>
      <c r="C286" s="6" t="s">
        <v>2105</v>
      </c>
      <c r="D286" s="17">
        <v>99104747</v>
      </c>
      <c r="E286" s="45">
        <v>514892801</v>
      </c>
      <c r="F286" s="90">
        <v>0</v>
      </c>
      <c r="G286" s="6" t="s">
        <v>2690</v>
      </c>
      <c r="H286" s="6" t="s">
        <v>2763</v>
      </c>
      <c r="I286" s="99">
        <v>1.78</v>
      </c>
      <c r="J286" s="6" t="s">
        <v>42</v>
      </c>
      <c r="K286" s="8">
        <v>3.1293000000000001E-2</v>
      </c>
      <c r="L286" s="8">
        <v>3.3300000000000003E-2</v>
      </c>
      <c r="M286" s="7">
        <v>1895876.44</v>
      </c>
      <c r="N286" s="7">
        <v>100.75</v>
      </c>
      <c r="O286" s="7">
        <v>6666.23</v>
      </c>
      <c r="P286" s="8">
        <v>3.2733278712419791E-3</v>
      </c>
      <c r="Q286" s="8">
        <v>2.6328670029644529E-4</v>
      </c>
    </row>
    <row r="287" spans="2:17">
      <c r="B287" s="6" t="s">
        <v>2697</v>
      </c>
      <c r="C287" s="6" t="s">
        <v>2105</v>
      </c>
      <c r="D287" s="17">
        <v>99104754</v>
      </c>
      <c r="E287" s="45">
        <v>514892801</v>
      </c>
      <c r="F287" s="90">
        <v>0</v>
      </c>
      <c r="G287" s="6" t="s">
        <v>2690</v>
      </c>
      <c r="H287" s="6" t="s">
        <v>2763</v>
      </c>
      <c r="I287" s="99">
        <v>1.78</v>
      </c>
      <c r="J287" s="6" t="s">
        <v>42</v>
      </c>
      <c r="K287" s="8">
        <v>3.1293000000000001E-2</v>
      </c>
      <c r="L287" s="8">
        <v>3.3300000000000003E-2</v>
      </c>
      <c r="M287" s="7">
        <v>88723.14</v>
      </c>
      <c r="N287" s="7">
        <v>100.75</v>
      </c>
      <c r="O287" s="7">
        <v>311.97000000000003</v>
      </c>
      <c r="P287" s="8">
        <v>1.5318704815035791E-4</v>
      </c>
      <c r="Q287" s="8">
        <v>1.23214398380317E-5</v>
      </c>
    </row>
    <row r="288" spans="2:17">
      <c r="B288" s="6" t="s">
        <v>2698</v>
      </c>
      <c r="C288" s="6" t="s">
        <v>2105</v>
      </c>
      <c r="D288" s="17">
        <v>99104762</v>
      </c>
      <c r="E288" s="45">
        <v>514892801</v>
      </c>
      <c r="F288" s="90">
        <v>0</v>
      </c>
      <c r="G288" s="6" t="s">
        <v>2690</v>
      </c>
      <c r="H288" s="6" t="s">
        <v>2763</v>
      </c>
      <c r="I288" s="99">
        <v>1.78</v>
      </c>
      <c r="J288" s="6" t="s">
        <v>42</v>
      </c>
      <c r="K288" s="8">
        <v>3.1293000000000001E-2</v>
      </c>
      <c r="L288" s="8">
        <v>3.3300000000000003E-2</v>
      </c>
      <c r="M288" s="7">
        <v>32733.119999999999</v>
      </c>
      <c r="N288" s="7">
        <v>100.75</v>
      </c>
      <c r="O288" s="7">
        <v>115.1</v>
      </c>
      <c r="P288" s="8">
        <v>5.6517707606841016E-5</v>
      </c>
      <c r="Q288" s="8">
        <v>4.5459426398610388E-6</v>
      </c>
    </row>
    <row r="289" spans="2:17">
      <c r="B289" s="3" t="s">
        <v>2182</v>
      </c>
      <c r="C289" s="3"/>
      <c r="D289" s="12"/>
      <c r="E289" s="3"/>
      <c r="F289" s="3"/>
      <c r="G289" s="3"/>
      <c r="H289" s="3"/>
      <c r="I289" s="12">
        <v>1.35</v>
      </c>
      <c r="J289" s="3"/>
      <c r="L289" s="10">
        <v>5.1400000000000001E-2</v>
      </c>
      <c r="M289" s="9">
        <v>5838362.7199999997</v>
      </c>
      <c r="O289" s="9">
        <v>20703.829362986558</v>
      </c>
      <c r="P289" s="10">
        <v>1.0166229142304117E-2</v>
      </c>
      <c r="Q289" s="10">
        <v>8.1770999747704271E-4</v>
      </c>
    </row>
    <row r="290" spans="2:17">
      <c r="B290" s="13" t="s">
        <v>2183</v>
      </c>
      <c r="C290" s="13"/>
      <c r="D290" s="14"/>
      <c r="E290" s="13"/>
      <c r="F290" s="13"/>
      <c r="G290" s="13"/>
      <c r="H290" s="13"/>
      <c r="J290" s="13"/>
      <c r="M290" s="15">
        <v>0</v>
      </c>
      <c r="O290" s="15">
        <v>0</v>
      </c>
      <c r="P290" s="16">
        <v>0</v>
      </c>
      <c r="Q290" s="16">
        <v>0</v>
      </c>
    </row>
    <row r="291" spans="2:17">
      <c r="B291" s="13" t="s">
        <v>2184</v>
      </c>
      <c r="C291" s="13"/>
      <c r="D291" s="14"/>
      <c r="E291" s="13"/>
      <c r="F291" s="13"/>
      <c r="G291" s="13"/>
      <c r="H291" s="13"/>
      <c r="J291" s="13"/>
      <c r="M291" s="15">
        <v>0</v>
      </c>
      <c r="O291" s="15">
        <v>0</v>
      </c>
      <c r="P291" s="16">
        <v>0</v>
      </c>
      <c r="Q291" s="16">
        <v>0</v>
      </c>
    </row>
    <row r="292" spans="2:17">
      <c r="B292" s="13" t="s">
        <v>2185</v>
      </c>
      <c r="C292" s="13"/>
      <c r="D292" s="14"/>
      <c r="E292" s="13"/>
      <c r="F292" s="13"/>
      <c r="G292" s="13"/>
      <c r="H292" s="13"/>
      <c r="J292" s="13"/>
      <c r="M292" s="15">
        <v>88362.72</v>
      </c>
      <c r="O292" s="15">
        <v>405.54936298656003</v>
      </c>
      <c r="P292" s="16">
        <v>1.9913744845712455E-4</v>
      </c>
      <c r="Q292" s="16">
        <v>0</v>
      </c>
    </row>
    <row r="293" spans="2:17">
      <c r="B293" s="6" t="s">
        <v>3320</v>
      </c>
      <c r="C293" s="6" t="s">
        <v>2105</v>
      </c>
      <c r="D293" s="17">
        <v>33111</v>
      </c>
      <c r="E293" s="90">
        <v>0</v>
      </c>
      <c r="F293" s="90">
        <v>0</v>
      </c>
      <c r="G293" s="53">
        <v>41729</v>
      </c>
      <c r="H293" s="6" t="s">
        <v>2763</v>
      </c>
      <c r="I293" s="17">
        <v>0.85</v>
      </c>
      <c r="J293" s="6" t="s">
        <v>2265</v>
      </c>
      <c r="K293" s="8">
        <v>0.09</v>
      </c>
      <c r="L293" s="8">
        <v>6.7900000000000002E-2</v>
      </c>
      <c r="M293" s="7">
        <v>88362.72</v>
      </c>
      <c r="N293" s="7">
        <v>101.45</v>
      </c>
      <c r="O293" s="7">
        <v>405.54936298656003</v>
      </c>
      <c r="P293" s="8">
        <v>1.9913744845712455E-4</v>
      </c>
      <c r="Q293" s="8">
        <v>1.6017412178706218E-5</v>
      </c>
    </row>
    <row r="294" spans="2:17">
      <c r="B294" s="13" t="s">
        <v>2186</v>
      </c>
      <c r="C294" s="13"/>
      <c r="D294" s="14"/>
      <c r="E294" s="13"/>
      <c r="F294" s="13"/>
      <c r="G294" s="13"/>
      <c r="H294" s="13"/>
      <c r="I294" s="14">
        <v>1.35</v>
      </c>
      <c r="J294" s="13"/>
      <c r="K294" s="97"/>
      <c r="L294" s="16">
        <v>5.1400000000000001E-2</v>
      </c>
      <c r="M294" s="15">
        <v>5750000</v>
      </c>
      <c r="O294" s="15">
        <v>20298.28</v>
      </c>
      <c r="P294" s="16">
        <v>9.9670916938469929E-3</v>
      </c>
      <c r="Q294" s="16">
        <v>8.016925852983365E-4</v>
      </c>
    </row>
    <row r="295" spans="2:17">
      <c r="B295" s="6" t="s">
        <v>2187</v>
      </c>
      <c r="C295" s="6" t="s">
        <v>2105</v>
      </c>
      <c r="D295" s="17">
        <v>99104523</v>
      </c>
      <c r="E295" s="6" t="s">
        <v>3823</v>
      </c>
      <c r="F295" s="90">
        <v>0</v>
      </c>
      <c r="G295" s="6" t="s">
        <v>2258</v>
      </c>
      <c r="H295" s="6" t="s">
        <v>2763</v>
      </c>
      <c r="I295" s="17">
        <v>1.35</v>
      </c>
      <c r="J295" s="6" t="s">
        <v>42</v>
      </c>
      <c r="K295" s="8">
        <v>9.2922000000000005E-2</v>
      </c>
      <c r="L295" s="8">
        <v>5.1400000000000001E-2</v>
      </c>
      <c r="M295" s="7">
        <v>5750000</v>
      </c>
      <c r="N295" s="7">
        <v>101.15</v>
      </c>
      <c r="O295" s="7">
        <v>20298.28</v>
      </c>
      <c r="P295" s="8">
        <v>9.9670916938469929E-3</v>
      </c>
      <c r="Q295" s="8">
        <v>8.016925852983365E-4</v>
      </c>
    </row>
    <row r="298" spans="2:17">
      <c r="B298" s="6" t="s">
        <v>177</v>
      </c>
      <c r="C298" s="6"/>
      <c r="D298" s="17"/>
      <c r="E298" s="6"/>
      <c r="F298" s="6"/>
      <c r="G298" s="6"/>
      <c r="H298" s="6"/>
      <c r="J298" s="6"/>
    </row>
    <row r="302" spans="2:17">
      <c r="B302" s="5" t="s">
        <v>83</v>
      </c>
    </row>
  </sheetData>
  <dataValidations count="1">
    <dataValidation allowBlank="1" showInputMessage="1" showErrorMessage="1" sqref="H279:H288 R30:XFD34 A102:O264 A267:O269 A293:O293 R267:XFD269 A30:O34 R293:XFD293 K13:L29 E13:E29 F279:F288 S102:XFD264 R102:R265 H295 F295"/>
  </dataValidations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rightToLeft="1" topLeftCell="A4" zoomScale="75" zoomScaleNormal="75" workbookViewId="0">
      <selection activeCell="G22" sqref="G22"/>
    </sheetView>
  </sheetViews>
  <sheetFormatPr defaultColWidth="9.140625" defaultRowHeight="12.75"/>
  <cols>
    <col min="2" max="2" width="54.2851562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7.7109375" customWidth="1"/>
    <col min="12" max="12" width="9.7109375" customWidth="1"/>
    <col min="13" max="13" width="13.7109375" customWidth="1"/>
    <col min="14" max="14" width="27.7109375" customWidth="1"/>
    <col min="15" max="15" width="20.7109375" customWidth="1"/>
  </cols>
  <sheetData>
    <row r="1" spans="2:15" ht="15.75">
      <c r="B1" s="1" t="s">
        <v>2267</v>
      </c>
    </row>
    <row r="2" spans="2:15" ht="15.75">
      <c r="B2" s="1" t="s">
        <v>2244</v>
      </c>
    </row>
    <row r="3" spans="2:15" ht="15.75">
      <c r="B3" s="1" t="s">
        <v>1</v>
      </c>
    </row>
    <row r="4" spans="2:15" ht="15.75">
      <c r="B4" s="1" t="s">
        <v>2</v>
      </c>
    </row>
    <row r="6" spans="2:15" ht="15.75">
      <c r="B6" s="2" t="s">
        <v>2188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182</v>
      </c>
      <c r="H7" s="3" t="s">
        <v>90</v>
      </c>
      <c r="I7" s="3" t="s">
        <v>91</v>
      </c>
      <c r="J7" s="3" t="s">
        <v>92</v>
      </c>
      <c r="K7" s="3" t="s">
        <v>183</v>
      </c>
      <c r="L7" s="3" t="s">
        <v>41</v>
      </c>
      <c r="M7" s="3" t="s">
        <v>1742</v>
      </c>
      <c r="N7" s="3" t="s">
        <v>185</v>
      </c>
      <c r="O7" s="3" t="s">
        <v>95</v>
      </c>
    </row>
    <row r="8" spans="2:15" ht="13.5" thickBot="1">
      <c r="B8" s="4"/>
      <c r="C8" s="4"/>
      <c r="D8" s="4"/>
      <c r="E8" s="4"/>
      <c r="F8" s="4"/>
      <c r="G8" s="4" t="s">
        <v>187</v>
      </c>
      <c r="H8" s="4"/>
      <c r="I8" s="4" t="s">
        <v>96</v>
      </c>
      <c r="J8" s="4" t="s">
        <v>96</v>
      </c>
      <c r="K8" s="4" t="s">
        <v>2283</v>
      </c>
      <c r="L8" s="4" t="s">
        <v>189</v>
      </c>
      <c r="M8" s="4" t="s">
        <v>97</v>
      </c>
      <c r="N8" s="4" t="s">
        <v>96</v>
      </c>
      <c r="O8" s="4" t="s">
        <v>96</v>
      </c>
    </row>
    <row r="10" spans="2:15">
      <c r="B10" s="3" t="s">
        <v>2189</v>
      </c>
      <c r="C10" s="12"/>
      <c r="D10" s="3"/>
      <c r="E10" s="3"/>
      <c r="F10" s="3"/>
      <c r="G10" s="12">
        <v>0.35</v>
      </c>
      <c r="H10" s="3"/>
      <c r="J10" s="10">
        <v>2.0199999999999999E-2</v>
      </c>
      <c r="K10" s="9">
        <v>638608028.39999998</v>
      </c>
      <c r="M10" s="9">
        <v>640002.3964138669</v>
      </c>
      <c r="N10" s="10">
        <v>0.99999999999999989</v>
      </c>
      <c r="O10" s="10">
        <v>2.5277273531459993E-2</v>
      </c>
    </row>
    <row r="11" spans="2:15">
      <c r="B11" s="3" t="s">
        <v>2190</v>
      </c>
      <c r="C11" s="12"/>
      <c r="D11" s="3"/>
      <c r="E11" s="3"/>
      <c r="F11" s="3"/>
      <c r="G11" s="12">
        <v>0.35</v>
      </c>
      <c r="H11" s="3"/>
      <c r="J11" s="10">
        <v>2.0199999999999999E-2</v>
      </c>
      <c r="K11" s="9">
        <v>638608028.39999998</v>
      </c>
      <c r="M11" s="9">
        <v>640002.3964138669</v>
      </c>
      <c r="N11" s="10">
        <v>0.99999999999999989</v>
      </c>
      <c r="O11" s="10">
        <v>2.5277273531459993E-2</v>
      </c>
    </row>
    <row r="12" spans="2:15">
      <c r="B12" s="13" t="s">
        <v>2191</v>
      </c>
      <c r="C12" s="14"/>
      <c r="D12" s="13"/>
      <c r="E12" s="13"/>
      <c r="F12" s="13"/>
      <c r="G12" s="14">
        <v>0.18</v>
      </c>
      <c r="H12" s="13"/>
      <c r="J12" s="16">
        <v>2.2200000000000001E-2</v>
      </c>
      <c r="K12" s="15">
        <v>468851655.67999995</v>
      </c>
      <c r="M12" s="15">
        <v>470121.10993677098</v>
      </c>
      <c r="N12" s="16">
        <v>0.734561483786633</v>
      </c>
      <c r="O12" s="16">
        <v>1.8567711551349838E-2</v>
      </c>
    </row>
    <row r="13" spans="2:15">
      <c r="B13" s="6" t="s">
        <v>2192</v>
      </c>
      <c r="C13" s="17">
        <v>506682020</v>
      </c>
      <c r="D13" s="45">
        <v>520000522</v>
      </c>
      <c r="E13" s="6" t="s">
        <v>102</v>
      </c>
      <c r="F13" s="6" t="s">
        <v>103</v>
      </c>
      <c r="G13" s="17">
        <v>0.42</v>
      </c>
      <c r="H13" s="6" t="s">
        <v>104</v>
      </c>
      <c r="I13" s="18">
        <v>6.0499999999999998E-2</v>
      </c>
      <c r="J13" s="8">
        <v>1.37E-2</v>
      </c>
      <c r="K13" s="7">
        <v>8182.13</v>
      </c>
      <c r="L13" s="7">
        <v>127.34</v>
      </c>
      <c r="M13" s="7">
        <v>10.42</v>
      </c>
      <c r="N13" s="8">
        <v>1.6281189036770035E-5</v>
      </c>
      <c r="O13" s="8">
        <v>4.115440686998439E-7</v>
      </c>
    </row>
    <row r="14" spans="2:15">
      <c r="B14" s="6" t="s">
        <v>2193</v>
      </c>
      <c r="C14" s="17">
        <v>506682012</v>
      </c>
      <c r="D14" s="45">
        <v>520000522</v>
      </c>
      <c r="E14" s="6" t="s">
        <v>102</v>
      </c>
      <c r="F14" s="6" t="s">
        <v>103</v>
      </c>
      <c r="G14" s="17">
        <v>0.28000000000000003</v>
      </c>
      <c r="H14" s="6" t="s">
        <v>104</v>
      </c>
      <c r="I14" s="18">
        <v>6.0999999999999999E-2</v>
      </c>
      <c r="J14" s="8">
        <v>1.3899999999999999E-2</v>
      </c>
      <c r="K14" s="7">
        <v>19535.64</v>
      </c>
      <c r="L14" s="7">
        <v>128.91999999999999</v>
      </c>
      <c r="M14" s="7">
        <v>25.19</v>
      </c>
      <c r="N14" s="8">
        <v>3.935922762343927E-5</v>
      </c>
      <c r="O14" s="8">
        <v>9.9489396262467061E-7</v>
      </c>
    </row>
    <row r="15" spans="2:15">
      <c r="B15" s="6" t="s">
        <v>2194</v>
      </c>
      <c r="C15" s="17">
        <v>506681998</v>
      </c>
      <c r="D15" s="45">
        <v>520000522</v>
      </c>
      <c r="E15" s="6" t="s">
        <v>102</v>
      </c>
      <c r="F15" s="6" t="s">
        <v>103</v>
      </c>
      <c r="G15" s="17">
        <v>0.15</v>
      </c>
      <c r="H15" s="6" t="s">
        <v>104</v>
      </c>
      <c r="I15" s="18">
        <v>6.2E-2</v>
      </c>
      <c r="J15" s="8">
        <v>1.5299999999999999E-2</v>
      </c>
      <c r="K15" s="7">
        <v>24555.67</v>
      </c>
      <c r="L15" s="7">
        <v>128.78</v>
      </c>
      <c r="M15" s="7">
        <v>31.62</v>
      </c>
      <c r="N15" s="8">
        <v>4.9406065004094868E-5</v>
      </c>
      <c r="O15" s="8">
        <v>1.2488506192215992E-6</v>
      </c>
    </row>
    <row r="16" spans="2:15">
      <c r="B16" s="6" t="s">
        <v>2195</v>
      </c>
      <c r="C16" s="17">
        <v>506950526</v>
      </c>
      <c r="D16" s="45">
        <v>520000522</v>
      </c>
      <c r="E16" s="6" t="s">
        <v>102</v>
      </c>
      <c r="F16" s="6" t="s">
        <v>103</v>
      </c>
      <c r="G16" s="17">
        <v>2.68</v>
      </c>
      <c r="H16" s="6" t="s">
        <v>104</v>
      </c>
      <c r="I16" s="18">
        <v>4.0000000000000001E-3</v>
      </c>
      <c r="J16" s="8">
        <v>4.0000000000000001E-3</v>
      </c>
      <c r="K16" s="7">
        <v>30000000</v>
      </c>
      <c r="L16" s="7">
        <v>100.93</v>
      </c>
      <c r="M16" s="7">
        <v>30279</v>
      </c>
      <c r="N16" s="8">
        <v>4.7310760349746635E-2</v>
      </c>
      <c r="O16" s="8">
        <v>1.1958870303418977E-3</v>
      </c>
    </row>
    <row r="17" spans="2:15">
      <c r="B17" s="6" t="s">
        <v>157</v>
      </c>
      <c r="C17" s="17">
        <v>701004988</v>
      </c>
      <c r="D17" s="45">
        <v>520000118</v>
      </c>
      <c r="E17" s="6" t="s">
        <v>102</v>
      </c>
      <c r="F17" s="6" t="s">
        <v>103</v>
      </c>
      <c r="G17" s="17">
        <v>0.75</v>
      </c>
      <c r="H17" s="6" t="s">
        <v>104</v>
      </c>
      <c r="I17" s="18">
        <v>5.5E-2</v>
      </c>
      <c r="J17" s="8">
        <v>5.5E-2</v>
      </c>
      <c r="K17" s="7">
        <v>104194590.28</v>
      </c>
      <c r="L17" s="7">
        <v>100.13</v>
      </c>
      <c r="M17" s="7">
        <v>104330.04</v>
      </c>
      <c r="N17" s="8">
        <v>0.16301507710688859</v>
      </c>
      <c r="O17" s="8">
        <v>4.1205766937828653E-3</v>
      </c>
    </row>
    <row r="18" spans="2:15">
      <c r="B18" s="6" t="s">
        <v>158</v>
      </c>
      <c r="C18" s="17">
        <v>701004996</v>
      </c>
      <c r="D18" s="45">
        <v>520000522</v>
      </c>
      <c r="E18" s="6" t="s">
        <v>102</v>
      </c>
      <c r="F18" s="6" t="s">
        <v>103</v>
      </c>
      <c r="G18" s="17">
        <v>0.75</v>
      </c>
      <c r="H18" s="6" t="s">
        <v>104</v>
      </c>
      <c r="I18" s="18">
        <v>1.2999999999999999E-2</v>
      </c>
      <c r="J18" s="8">
        <v>1.2999999999999999E-2</v>
      </c>
      <c r="K18" s="7">
        <v>104195873.22</v>
      </c>
      <c r="L18" s="7">
        <v>100.19</v>
      </c>
      <c r="M18" s="7">
        <v>104393.85</v>
      </c>
      <c r="N18" s="8">
        <v>0.16311477985856196</v>
      </c>
      <c r="O18" s="8">
        <v>4.1230969075087527E-3</v>
      </c>
    </row>
    <row r="19" spans="2:15">
      <c r="B19" s="6" t="s">
        <v>3321</v>
      </c>
      <c r="C19" s="17">
        <v>90100003</v>
      </c>
      <c r="D19" s="96">
        <v>105</v>
      </c>
      <c r="E19" s="6" t="s">
        <v>102</v>
      </c>
      <c r="F19" s="6" t="s">
        <v>103</v>
      </c>
      <c r="G19" s="17">
        <v>0.64</v>
      </c>
      <c r="H19" s="6" t="s">
        <v>104</v>
      </c>
      <c r="I19" s="18">
        <v>3.0999999999999999E-3</v>
      </c>
      <c r="J19" s="8">
        <v>0</v>
      </c>
      <c r="K19" s="7">
        <v>15737343.18</v>
      </c>
      <c r="L19" s="7">
        <v>101.0064</v>
      </c>
      <c r="M19" s="7">
        <v>15895.723801763501</v>
      </c>
      <c r="N19" s="8">
        <v>2.4836975440767409E-2</v>
      </c>
      <c r="O19" s="8">
        <v>6.2781102191043206E-4</v>
      </c>
    </row>
    <row r="20" spans="2:15">
      <c r="B20" s="6" t="s">
        <v>3322</v>
      </c>
      <c r="C20" s="17" t="s">
        <v>3323</v>
      </c>
      <c r="D20" s="96">
        <v>105</v>
      </c>
      <c r="E20" s="6" t="s">
        <v>284</v>
      </c>
      <c r="F20" s="6" t="s">
        <v>103</v>
      </c>
      <c r="G20" s="17">
        <v>0</v>
      </c>
      <c r="H20" s="6" t="s">
        <v>67</v>
      </c>
      <c r="I20" s="18">
        <v>3.5000000000000003E-2</v>
      </c>
      <c r="J20" s="8">
        <v>0</v>
      </c>
      <c r="K20" s="7">
        <v>1012.45</v>
      </c>
      <c r="L20" s="7">
        <v>45.7</v>
      </c>
      <c r="M20" s="7">
        <v>0.46268965000000001</v>
      </c>
      <c r="N20" s="8">
        <v>7.2294987111391223E-7</v>
      </c>
      <c r="O20" s="8">
        <v>1.8274201641680109E-8</v>
      </c>
    </row>
    <row r="21" spans="2:15">
      <c r="B21" s="6" t="s">
        <v>3325</v>
      </c>
      <c r="C21" s="17">
        <v>2055052</v>
      </c>
      <c r="D21" s="96">
        <v>105</v>
      </c>
      <c r="E21" s="6" t="s">
        <v>376</v>
      </c>
      <c r="F21" s="6" t="s">
        <v>103</v>
      </c>
      <c r="G21" s="17">
        <v>0</v>
      </c>
      <c r="H21" s="6" t="s">
        <v>104</v>
      </c>
      <c r="I21" s="18">
        <v>5.4999999999999997E-3</v>
      </c>
      <c r="J21" s="8">
        <v>0</v>
      </c>
      <c r="K21" s="7">
        <v>6278816.6600000001</v>
      </c>
      <c r="L21" s="7">
        <v>100.9084</v>
      </c>
      <c r="M21" s="7">
        <v>6335.8534305394396</v>
      </c>
      <c r="N21" s="8">
        <v>9.8997339166871923E-3</v>
      </c>
      <c r="O21" s="8">
        <v>2.5023828210077396E-4</v>
      </c>
    </row>
    <row r="22" spans="2:15">
      <c r="B22" s="6" t="s">
        <v>159</v>
      </c>
      <c r="C22" s="17">
        <v>701004673</v>
      </c>
      <c r="D22" s="45">
        <v>520000522</v>
      </c>
      <c r="E22" s="6" t="s">
        <v>102</v>
      </c>
      <c r="F22" s="6" t="s">
        <v>103</v>
      </c>
      <c r="G22" s="17">
        <v>0.64</v>
      </c>
      <c r="H22" s="6" t="s">
        <v>104</v>
      </c>
      <c r="I22" s="18">
        <v>1.2999999999999999E-2</v>
      </c>
      <c r="J22" s="8">
        <v>1.2999999999999999E-2</v>
      </c>
      <c r="K22" s="7">
        <v>104195873.22</v>
      </c>
      <c r="L22" s="7">
        <v>100.19</v>
      </c>
      <c r="M22" s="7">
        <v>104393.85</v>
      </c>
      <c r="N22" s="8">
        <v>0.16311477985856196</v>
      </c>
      <c r="O22" s="8">
        <v>4.1230969075087527E-3</v>
      </c>
    </row>
    <row r="23" spans="2:15">
      <c r="B23" s="6" t="s">
        <v>160</v>
      </c>
      <c r="C23" s="17">
        <v>701004681</v>
      </c>
      <c r="D23" s="45">
        <v>520000118</v>
      </c>
      <c r="E23" s="6" t="s">
        <v>102</v>
      </c>
      <c r="F23" s="6" t="s">
        <v>103</v>
      </c>
      <c r="G23" s="17">
        <v>0.64</v>
      </c>
      <c r="H23" s="6" t="s">
        <v>104</v>
      </c>
      <c r="I23" s="18">
        <v>1.2999999999999999E-2</v>
      </c>
      <c r="J23" s="8">
        <v>1.2999999999999999E-2</v>
      </c>
      <c r="K23" s="7">
        <v>104195873.22</v>
      </c>
      <c r="L23" s="7">
        <v>100.22</v>
      </c>
      <c r="M23" s="7">
        <v>104425.1</v>
      </c>
      <c r="N23" s="8">
        <v>0.16316360780073078</v>
      </c>
      <c r="O23" s="8">
        <v>4.1243311447589316E-3</v>
      </c>
    </row>
    <row r="24" spans="2:15">
      <c r="B24" s="13" t="s">
        <v>2196</v>
      </c>
      <c r="C24" s="14"/>
      <c r="D24" s="13"/>
      <c r="E24" s="13"/>
      <c r="F24" s="13"/>
      <c r="G24" s="14">
        <v>1.1499999999999999</v>
      </c>
      <c r="H24" s="13"/>
      <c r="J24" s="16">
        <v>1.09E-2</v>
      </c>
      <c r="K24" s="15">
        <v>169756372.72000003</v>
      </c>
      <c r="M24" s="15">
        <v>169881.28647709591</v>
      </c>
      <c r="N24" s="16">
        <v>0.26543851621336689</v>
      </c>
      <c r="O24" s="16">
        <v>6.7095619801101555E-3</v>
      </c>
    </row>
    <row r="25" spans="2:15">
      <c r="B25" s="6" t="s">
        <v>154</v>
      </c>
      <c r="C25" s="17">
        <v>506950666</v>
      </c>
      <c r="D25" s="45">
        <v>520000522</v>
      </c>
      <c r="E25" s="6" t="s">
        <v>102</v>
      </c>
      <c r="F25" s="6" t="s">
        <v>103</v>
      </c>
      <c r="G25" s="17">
        <v>0.22</v>
      </c>
      <c r="H25" s="6" t="s">
        <v>104</v>
      </c>
      <c r="I25" s="18">
        <v>1.6000000000000001E-3</v>
      </c>
      <c r="J25" s="8">
        <v>1.8E-3</v>
      </c>
      <c r="K25" s="7">
        <v>45691500</v>
      </c>
      <c r="L25" s="7">
        <v>100</v>
      </c>
      <c r="M25" s="7">
        <v>45691.5</v>
      </c>
      <c r="N25" s="8">
        <v>7.1392701427406724E-2</v>
      </c>
      <c r="O25" s="8">
        <v>1.8046128421304144E-3</v>
      </c>
    </row>
    <row r="26" spans="2:15">
      <c r="B26" s="6" t="s">
        <v>2699</v>
      </c>
      <c r="C26" s="17">
        <v>506950708</v>
      </c>
      <c r="D26" s="45">
        <v>520000522</v>
      </c>
      <c r="E26" s="6" t="s">
        <v>102</v>
      </c>
      <c r="F26" s="6" t="s">
        <v>103</v>
      </c>
      <c r="G26" s="17">
        <v>1.98</v>
      </c>
      <c r="H26" s="6" t="s">
        <v>104</v>
      </c>
      <c r="I26" s="18">
        <v>1.7999999999999999E-2</v>
      </c>
      <c r="J26" s="8">
        <v>1.9099999999999999E-2</v>
      </c>
      <c r="K26" s="7">
        <v>6605000</v>
      </c>
      <c r="L26" s="7">
        <v>100.03</v>
      </c>
      <c r="M26" s="7">
        <v>6607.28</v>
      </c>
      <c r="N26" s="8">
        <v>1.0323836343461604E-2</v>
      </c>
      <c r="O26" s="8">
        <v>2.6095843514770676E-4</v>
      </c>
    </row>
    <row r="27" spans="2:15">
      <c r="B27" s="6" t="s">
        <v>3326</v>
      </c>
      <c r="C27" s="17">
        <v>170876</v>
      </c>
      <c r="D27" s="96">
        <v>105</v>
      </c>
      <c r="E27" s="6" t="s">
        <v>102</v>
      </c>
      <c r="F27" s="6" t="s">
        <v>103</v>
      </c>
      <c r="G27" s="17">
        <v>0.75</v>
      </c>
      <c r="H27" s="6" t="s">
        <v>104</v>
      </c>
      <c r="I27" s="18">
        <v>5.0000000000000001E-3</v>
      </c>
      <c r="J27" s="8">
        <v>0</v>
      </c>
      <c r="K27" s="7">
        <v>15737343.18</v>
      </c>
      <c r="L27" s="7">
        <v>100.1288</v>
      </c>
      <c r="M27" s="7">
        <v>15757.6128780159</v>
      </c>
      <c r="N27" s="8">
        <v>2.4621177930443262E-2</v>
      </c>
      <c r="O27" s="8">
        <v>6.2235624921456046E-4</v>
      </c>
    </row>
    <row r="28" spans="2:15">
      <c r="B28" s="6" t="s">
        <v>3327</v>
      </c>
      <c r="C28" s="17">
        <v>170872</v>
      </c>
      <c r="D28" s="96">
        <v>105</v>
      </c>
      <c r="E28" s="6" t="s">
        <v>102</v>
      </c>
      <c r="F28" s="6" t="s">
        <v>103</v>
      </c>
      <c r="G28" s="17">
        <v>0.75</v>
      </c>
      <c r="H28" s="6" t="s">
        <v>104</v>
      </c>
      <c r="I28" s="18">
        <v>5.0000000000000001E-3</v>
      </c>
      <c r="J28" s="8">
        <v>0</v>
      </c>
      <c r="K28" s="7">
        <v>15737343.18</v>
      </c>
      <c r="L28" s="7">
        <v>100.19</v>
      </c>
      <c r="M28" s="7">
        <v>15767.244132042</v>
      </c>
      <c r="N28" s="8">
        <v>2.4636226708510449E-2</v>
      </c>
      <c r="O28" s="8">
        <v>6.2273664129407897E-4</v>
      </c>
    </row>
    <row r="29" spans="2:15">
      <c r="B29" s="6" t="s">
        <v>3328</v>
      </c>
      <c r="C29" s="17">
        <v>170471</v>
      </c>
      <c r="D29" s="96">
        <v>105</v>
      </c>
      <c r="E29" s="6" t="s">
        <v>102</v>
      </c>
      <c r="F29" s="6" t="s">
        <v>103</v>
      </c>
      <c r="G29" s="17">
        <v>0.64</v>
      </c>
      <c r="H29" s="6" t="s">
        <v>104</v>
      </c>
      <c r="I29" s="18">
        <v>5.1999999999999998E-3</v>
      </c>
      <c r="J29" s="8">
        <v>0</v>
      </c>
      <c r="K29" s="7">
        <v>15737343.18</v>
      </c>
      <c r="L29" s="7">
        <v>100.19</v>
      </c>
      <c r="M29" s="7">
        <v>15767.244132042</v>
      </c>
      <c r="N29" s="8">
        <v>2.4636226708510449E-2</v>
      </c>
      <c r="O29" s="8">
        <v>6.2273664129407897E-4</v>
      </c>
    </row>
    <row r="30" spans="2:15">
      <c r="B30" s="6" t="s">
        <v>3329</v>
      </c>
      <c r="C30" s="17">
        <v>901000022</v>
      </c>
      <c r="D30" s="96">
        <v>105</v>
      </c>
      <c r="E30" s="6" t="s">
        <v>102</v>
      </c>
      <c r="F30" s="6" t="s">
        <v>103</v>
      </c>
      <c r="G30" s="17">
        <v>0.64</v>
      </c>
      <c r="H30" s="6" t="s">
        <v>104</v>
      </c>
      <c r="I30" s="18">
        <v>5.1999999999999998E-3</v>
      </c>
      <c r="J30" s="8">
        <v>0</v>
      </c>
      <c r="K30" s="7">
        <v>15737343.18</v>
      </c>
      <c r="L30" s="7">
        <v>100.22</v>
      </c>
      <c r="M30" s="7">
        <v>15771.965334996001</v>
      </c>
      <c r="N30" s="8">
        <v>2.4643603560504216E-2</v>
      </c>
      <c r="O30" s="8">
        <v>6.2292310799972651E-4</v>
      </c>
    </row>
    <row r="31" spans="2:15">
      <c r="B31" s="6" t="s">
        <v>3330</v>
      </c>
      <c r="C31" s="17">
        <v>51648</v>
      </c>
      <c r="D31" s="96">
        <v>10</v>
      </c>
      <c r="E31" s="6" t="s">
        <v>102</v>
      </c>
      <c r="F31" s="6" t="s">
        <v>103</v>
      </c>
      <c r="G31" s="17">
        <v>7.0000000000000007E-2</v>
      </c>
      <c r="H31" s="6" t="s">
        <v>104</v>
      </c>
      <c r="I31" s="18">
        <v>7.0000000000000007E-2</v>
      </c>
      <c r="J31" s="8">
        <v>0</v>
      </c>
      <c r="K31" s="7">
        <v>1115000</v>
      </c>
      <c r="L31" s="7">
        <v>100</v>
      </c>
      <c r="M31" s="7">
        <v>1115</v>
      </c>
      <c r="N31" s="8">
        <v>1.7421809765833579E-3</v>
      </c>
      <c r="O31" s="8">
        <v>4.4037585086403641E-5</v>
      </c>
    </row>
    <row r="32" spans="2:15">
      <c r="B32" s="6" t="s">
        <v>3331</v>
      </c>
      <c r="C32" s="17">
        <v>50676</v>
      </c>
      <c r="D32" s="96">
        <v>10</v>
      </c>
      <c r="E32" s="90">
        <v>0</v>
      </c>
      <c r="F32" s="6" t="s">
        <v>2763</v>
      </c>
      <c r="G32" s="17">
        <v>0.01</v>
      </c>
      <c r="H32" s="6" t="s">
        <v>104</v>
      </c>
      <c r="I32" s="18">
        <v>0.02</v>
      </c>
      <c r="J32" s="8">
        <v>-0.02</v>
      </c>
      <c r="K32" s="7">
        <v>9700000</v>
      </c>
      <c r="L32" s="7">
        <v>100</v>
      </c>
      <c r="M32" s="7">
        <v>9700</v>
      </c>
      <c r="N32" s="8">
        <v>1.5156193249200513E-2</v>
      </c>
      <c r="O32" s="8">
        <v>3.8310724245570882E-4</v>
      </c>
    </row>
    <row r="33" spans="2:15">
      <c r="B33" s="6" t="s">
        <v>2699</v>
      </c>
      <c r="C33" s="17">
        <v>506950716</v>
      </c>
      <c r="D33" s="45">
        <v>520000522</v>
      </c>
      <c r="E33" s="6" t="s">
        <v>102</v>
      </c>
      <c r="F33" s="6" t="s">
        <v>103</v>
      </c>
      <c r="G33" s="17">
        <v>1.98</v>
      </c>
      <c r="H33" s="6" t="s">
        <v>104</v>
      </c>
      <c r="I33" s="18">
        <v>1.7999999999999999E-2</v>
      </c>
      <c r="J33" s="8">
        <v>1.9099999999999999E-2</v>
      </c>
      <c r="K33" s="7">
        <v>9975000</v>
      </c>
      <c r="L33" s="7">
        <v>100.03</v>
      </c>
      <c r="M33" s="7">
        <v>9977.9500000000007</v>
      </c>
      <c r="N33" s="8">
        <v>1.5590488498026831E-2</v>
      </c>
      <c r="O33" s="8">
        <v>3.9408504225370517E-4</v>
      </c>
    </row>
    <row r="34" spans="2:15">
      <c r="B34" s="6" t="s">
        <v>2699</v>
      </c>
      <c r="C34" s="17">
        <v>506950690</v>
      </c>
      <c r="D34" s="45">
        <v>520000522</v>
      </c>
      <c r="E34" s="6" t="s">
        <v>102</v>
      </c>
      <c r="F34" s="6" t="s">
        <v>103</v>
      </c>
      <c r="G34" s="17">
        <v>1.99</v>
      </c>
      <c r="H34" s="6" t="s">
        <v>104</v>
      </c>
      <c r="I34" s="18">
        <v>1.7999999999999999E-2</v>
      </c>
      <c r="J34" s="8">
        <v>1.9199999999999998E-2</v>
      </c>
      <c r="K34" s="7">
        <v>33720500</v>
      </c>
      <c r="L34" s="7">
        <v>100.01</v>
      </c>
      <c r="M34" s="7">
        <v>33725.49</v>
      </c>
      <c r="N34" s="8">
        <v>5.269588081071952E-2</v>
      </c>
      <c r="O34" s="8">
        <v>1.3320081932337714E-3</v>
      </c>
    </row>
    <row r="35" spans="2:15">
      <c r="B35" s="13" t="s">
        <v>2197</v>
      </c>
      <c r="C35" s="14"/>
      <c r="D35" s="13"/>
      <c r="E35" s="13"/>
      <c r="F35" s="13"/>
      <c r="H35" s="13"/>
      <c r="K35" s="15">
        <v>0</v>
      </c>
      <c r="M35" s="15">
        <v>0</v>
      </c>
      <c r="N35" s="16">
        <v>0</v>
      </c>
      <c r="O35" s="16">
        <v>0</v>
      </c>
    </row>
    <row r="36" spans="2:15">
      <c r="B36" s="13" t="s">
        <v>2198</v>
      </c>
      <c r="C36" s="14"/>
      <c r="D36" s="13"/>
      <c r="E36" s="13"/>
      <c r="F36" s="13"/>
      <c r="H36" s="13"/>
      <c r="K36" s="15">
        <v>0</v>
      </c>
      <c r="M36" s="15">
        <v>0</v>
      </c>
      <c r="N36" s="16">
        <v>0</v>
      </c>
      <c r="O36" s="16">
        <v>0</v>
      </c>
    </row>
    <row r="37" spans="2:15">
      <c r="B37" s="13" t="s">
        <v>2199</v>
      </c>
      <c r="C37" s="14"/>
      <c r="D37" s="13"/>
      <c r="E37" s="13"/>
      <c r="F37" s="13"/>
      <c r="H37" s="13"/>
      <c r="K37" s="15">
        <v>0</v>
      </c>
      <c r="M37" s="15">
        <v>0</v>
      </c>
      <c r="N37" s="16">
        <v>0</v>
      </c>
      <c r="O37" s="16">
        <v>0</v>
      </c>
    </row>
    <row r="38" spans="2:15">
      <c r="B38" s="3" t="s">
        <v>2200</v>
      </c>
      <c r="C38" s="12"/>
      <c r="D38" s="3"/>
      <c r="E38" s="3"/>
      <c r="F38" s="3"/>
      <c r="H38" s="3"/>
      <c r="K38" s="9">
        <v>0</v>
      </c>
      <c r="M38" s="9">
        <v>0</v>
      </c>
      <c r="N38" s="10">
        <v>0</v>
      </c>
      <c r="O38" s="10">
        <v>0</v>
      </c>
    </row>
    <row r="39" spans="2:15">
      <c r="B39" s="13" t="s">
        <v>2200</v>
      </c>
      <c r="C39" s="14"/>
      <c r="D39" s="13"/>
      <c r="E39" s="13"/>
      <c r="F39" s="13"/>
      <c r="H39" s="13"/>
      <c r="K39" s="15">
        <v>0</v>
      </c>
      <c r="M39" s="15">
        <v>0</v>
      </c>
      <c r="N39" s="16">
        <v>0</v>
      </c>
      <c r="O39" s="16">
        <v>0</v>
      </c>
    </row>
    <row r="42" spans="2:15">
      <c r="B42" s="6" t="s">
        <v>177</v>
      </c>
      <c r="C42" s="17"/>
      <c r="D42" s="6"/>
      <c r="E42" s="6"/>
      <c r="F42" s="6"/>
      <c r="H42" s="6"/>
    </row>
    <row r="46" spans="2:15">
      <c r="B46" s="5" t="s">
        <v>83</v>
      </c>
    </row>
  </sheetData>
  <dataValidations count="1">
    <dataValidation allowBlank="1" showInputMessage="1" showErrorMessage="1" sqref="P27:XFD32 A27:M32 H19:M21 A19:F21 G18:G21 P19:XFD21"/>
  </dataValidations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rightToLeft="1" zoomScale="75" zoomScaleNormal="75" workbookViewId="0">
      <selection activeCell="C29" sqref="C29"/>
    </sheetView>
  </sheetViews>
  <sheetFormatPr defaultColWidth="9.140625" defaultRowHeight="12.75"/>
  <cols>
    <col min="2" max="2" width="31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21.7109375" bestFit="1" customWidth="1"/>
  </cols>
  <sheetData>
    <row r="1" spans="2:10" ht="15.75">
      <c r="B1" s="1" t="s">
        <v>2267</v>
      </c>
    </row>
    <row r="2" spans="2:10" ht="15.75">
      <c r="B2" s="1" t="s">
        <v>2244</v>
      </c>
    </row>
    <row r="3" spans="2:10" ht="15.75">
      <c r="B3" s="1" t="s">
        <v>1</v>
      </c>
    </row>
    <row r="4" spans="2:10" ht="15.75">
      <c r="B4" s="1" t="s">
        <v>2</v>
      </c>
    </row>
    <row r="6" spans="2:10" ht="15.75">
      <c r="B6" s="2" t="s">
        <v>2201</v>
      </c>
    </row>
    <row r="7" spans="2:10">
      <c r="B7" s="3" t="s">
        <v>85</v>
      </c>
      <c r="C7" s="3" t="s">
        <v>2202</v>
      </c>
      <c r="D7" s="3" t="s">
        <v>2203</v>
      </c>
      <c r="E7" s="3" t="s">
        <v>2204</v>
      </c>
      <c r="F7" s="3" t="s">
        <v>90</v>
      </c>
      <c r="G7" s="3" t="s">
        <v>2205</v>
      </c>
      <c r="H7" s="3" t="s">
        <v>185</v>
      </c>
      <c r="I7" s="3" t="s">
        <v>95</v>
      </c>
      <c r="J7" s="3" t="s">
        <v>2700</v>
      </c>
    </row>
    <row r="8" spans="2:10" ht="13.5" thickBot="1">
      <c r="B8" s="4"/>
      <c r="C8" s="4"/>
      <c r="D8" s="4"/>
      <c r="E8" s="4" t="s">
        <v>187</v>
      </c>
      <c r="F8" s="4"/>
      <c r="G8" s="4" t="s">
        <v>97</v>
      </c>
      <c r="H8" s="4" t="s">
        <v>96</v>
      </c>
      <c r="I8" s="4" t="s">
        <v>96</v>
      </c>
      <c r="J8" s="4"/>
    </row>
    <row r="9" spans="2:10" ht="13.5" thickTop="1"/>
    <row r="10" spans="2:10">
      <c r="B10" s="3" t="s">
        <v>2206</v>
      </c>
      <c r="C10" s="3"/>
      <c r="D10" s="3"/>
      <c r="F10" s="3"/>
      <c r="G10" s="9">
        <v>8766.7405976180016</v>
      </c>
      <c r="H10" s="10">
        <v>0.99999999999999978</v>
      </c>
      <c r="I10" s="10">
        <v>3.4624760986370565E-4</v>
      </c>
      <c r="J10" s="3"/>
    </row>
    <row r="11" spans="2:10">
      <c r="B11" s="3" t="s">
        <v>2207</v>
      </c>
      <c r="C11" s="3"/>
      <c r="D11" s="3"/>
      <c r="F11" s="3"/>
      <c r="G11" s="9">
        <v>8766.7405976180016</v>
      </c>
      <c r="H11" s="10">
        <v>0.99999999999999978</v>
      </c>
      <c r="I11" s="10">
        <v>3.4624760986370565E-4</v>
      </c>
      <c r="J11" s="3"/>
    </row>
    <row r="12" spans="2:10">
      <c r="B12" s="13" t="s">
        <v>2208</v>
      </c>
      <c r="C12" s="13"/>
      <c r="D12" s="13"/>
      <c r="F12" s="13"/>
      <c r="G12" s="15">
        <v>8766.7405976180016</v>
      </c>
      <c r="H12" s="16">
        <v>0.99999999999999978</v>
      </c>
      <c r="I12" s="16">
        <v>3.4624760986370565E-4</v>
      </c>
      <c r="J12" s="13"/>
    </row>
    <row r="13" spans="2:10">
      <c r="B13" s="6" t="s">
        <v>2209</v>
      </c>
      <c r="C13" s="53">
        <v>42735</v>
      </c>
      <c r="D13" s="6" t="s">
        <v>3778</v>
      </c>
      <c r="E13" s="86">
        <v>7.5676299192052898</v>
      </c>
      <c r="F13" s="6" t="s">
        <v>104</v>
      </c>
      <c r="G13" s="7">
        <v>8330</v>
      </c>
      <c r="H13" s="8">
        <v>0.95018210100380207</v>
      </c>
      <c r="I13" s="8">
        <v>3.2899828140784066E-4</v>
      </c>
      <c r="J13" s="6" t="s">
        <v>3779</v>
      </c>
    </row>
    <row r="14" spans="2:10">
      <c r="B14" s="6" t="s">
        <v>3332</v>
      </c>
      <c r="C14" s="53">
        <v>42735</v>
      </c>
      <c r="D14" s="6" t="s">
        <v>3778</v>
      </c>
      <c r="E14" s="86">
        <v>9.5788254565281434</v>
      </c>
      <c r="F14" s="6" t="s">
        <v>104</v>
      </c>
      <c r="G14" s="7">
        <v>439.70550750000001</v>
      </c>
      <c r="H14" s="8">
        <v>5.0156098792232061E-2</v>
      </c>
      <c r="I14" s="8">
        <v>1.7366429326898247E-5</v>
      </c>
      <c r="J14" s="6" t="s">
        <v>3777</v>
      </c>
    </row>
    <row r="15" spans="2:10">
      <c r="B15" s="6" t="s">
        <v>3333</v>
      </c>
      <c r="C15" s="53">
        <v>42735</v>
      </c>
      <c r="D15" s="6" t="s">
        <v>3778</v>
      </c>
      <c r="E15">
        <v>0</v>
      </c>
      <c r="F15" s="6" t="s">
        <v>104</v>
      </c>
      <c r="G15" s="7">
        <v>-2.9649098820000002</v>
      </c>
      <c r="H15" s="8">
        <v>-3.3819979603429709E-4</v>
      </c>
      <c r="I15" s="8">
        <v>-1.1710087103326815E-7</v>
      </c>
      <c r="J15" s="6" t="s">
        <v>3777</v>
      </c>
    </row>
    <row r="16" spans="2:10">
      <c r="B16" s="13" t="s">
        <v>2210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7" spans="2:10">
      <c r="B17" s="3" t="s">
        <v>2211</v>
      </c>
      <c r="C17" s="3"/>
      <c r="D17" s="3"/>
      <c r="F17" s="3"/>
      <c r="G17" s="9">
        <v>0</v>
      </c>
      <c r="H17" s="10">
        <v>0</v>
      </c>
      <c r="I17" s="10">
        <v>0</v>
      </c>
      <c r="J17" s="3"/>
    </row>
    <row r="18" spans="2:10">
      <c r="B18" s="13" t="s">
        <v>2212</v>
      </c>
      <c r="C18" s="13"/>
      <c r="D18" s="13"/>
      <c r="F18" s="13"/>
      <c r="G18" s="15">
        <v>0</v>
      </c>
      <c r="H18" s="16">
        <v>0</v>
      </c>
      <c r="I18" s="16">
        <v>0</v>
      </c>
      <c r="J18" s="13"/>
    </row>
    <row r="19" spans="2:10">
      <c r="B19" s="13" t="s">
        <v>2213</v>
      </c>
      <c r="C19" s="13"/>
      <c r="D19" s="13"/>
      <c r="F19" s="13"/>
      <c r="G19" s="15">
        <v>0</v>
      </c>
      <c r="H19" s="16">
        <v>0</v>
      </c>
      <c r="I19" s="16">
        <v>0</v>
      </c>
      <c r="J19" s="13"/>
    </row>
    <row r="22" spans="2:10">
      <c r="B22" s="6" t="s">
        <v>177</v>
      </c>
      <c r="C22" s="6"/>
      <c r="D22" s="6"/>
      <c r="F22" s="6"/>
      <c r="J22" s="6"/>
    </row>
    <row r="26" spans="2:10">
      <c r="B26" s="5" t="s">
        <v>83</v>
      </c>
    </row>
  </sheetData>
  <dataValidations count="1">
    <dataValidation allowBlank="1" showInputMessage="1" showErrorMessage="1" sqref="J14:XFD15 A14:B15 D14:G15 D13"/>
  </dataValidations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zoomScale="75" zoomScaleNormal="75" workbookViewId="0">
      <selection sqref="A1:XFD1048576"/>
    </sheetView>
  </sheetViews>
  <sheetFormatPr defaultColWidth="9.140625" defaultRowHeight="12.75"/>
  <cols>
    <col min="2" max="2" width="28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2267</v>
      </c>
    </row>
    <row r="2" spans="2:11" ht="15.75">
      <c r="B2" s="1" t="s">
        <v>2244</v>
      </c>
    </row>
    <row r="3" spans="2:11" ht="15.75">
      <c r="B3" s="1" t="s">
        <v>1</v>
      </c>
    </row>
    <row r="4" spans="2:11" ht="15.75">
      <c r="B4" s="1" t="s">
        <v>2</v>
      </c>
    </row>
    <row r="6" spans="2:11" ht="15.75">
      <c r="B6" s="2" t="s">
        <v>2214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1742</v>
      </c>
      <c r="J7" s="3" t="s">
        <v>185</v>
      </c>
      <c r="K7" s="3" t="s">
        <v>95</v>
      </c>
    </row>
    <row r="8" spans="2:11" ht="13.5" thickBot="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2215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2216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2217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2216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2218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177</v>
      </c>
      <c r="C17" s="6"/>
      <c r="D17" s="6"/>
      <c r="E17" s="6"/>
      <c r="F17" s="6"/>
    </row>
    <row r="21" spans="2:6">
      <c r="B21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2"/>
  <sheetViews>
    <sheetView rightToLeft="1" zoomScale="75" zoomScaleNormal="75" workbookViewId="0">
      <selection activeCell="E39" sqref="E39"/>
    </sheetView>
  </sheetViews>
  <sheetFormatPr defaultColWidth="9.140625" defaultRowHeight="12.75"/>
  <cols>
    <col min="2" max="2" width="28.7109375" customWidth="1"/>
    <col min="3" max="3" width="12.7109375" customWidth="1"/>
    <col min="4" max="4" width="8.7109375" customWidth="1"/>
    <col min="5" max="5" width="10.7109375" customWidth="1"/>
    <col min="6" max="6" width="15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2267</v>
      </c>
    </row>
    <row r="2" spans="2:11" ht="15.75">
      <c r="B2" s="1" t="s">
        <v>2244</v>
      </c>
    </row>
    <row r="3" spans="2:11" ht="15.75">
      <c r="B3" s="1" t="s">
        <v>1</v>
      </c>
    </row>
    <row r="4" spans="2:11" ht="15.75">
      <c r="B4" s="1" t="s">
        <v>2</v>
      </c>
    </row>
    <row r="6" spans="2:11" ht="15.75">
      <c r="B6" s="2" t="s">
        <v>2219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1742</v>
      </c>
      <c r="J7" s="3" t="s">
        <v>94</v>
      </c>
      <c r="K7" s="3" t="s">
        <v>95</v>
      </c>
    </row>
    <row r="8" spans="2:11" ht="13.5" thickBot="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2220</v>
      </c>
      <c r="C10" s="12"/>
      <c r="D10" s="3"/>
      <c r="E10" s="3"/>
      <c r="F10" s="3"/>
      <c r="I10" s="9">
        <v>31498.565114240409</v>
      </c>
      <c r="J10" s="10">
        <v>1.0000000000000002</v>
      </c>
      <c r="K10" s="10">
        <v>1.2440544765183745E-3</v>
      </c>
    </row>
    <row r="11" spans="2:11">
      <c r="B11" s="3" t="s">
        <v>2221</v>
      </c>
      <c r="C11" s="12"/>
      <c r="D11" s="3"/>
      <c r="E11" s="3"/>
      <c r="F11" s="3"/>
      <c r="I11" s="9">
        <v>31293.89005209041</v>
      </c>
      <c r="J11" s="10">
        <v>0.99350208298671161</v>
      </c>
      <c r="K11" s="10">
        <v>1.235970713769948E-3</v>
      </c>
    </row>
    <row r="12" spans="2:11">
      <c r="B12" s="13" t="s">
        <v>2221</v>
      </c>
      <c r="C12" s="14"/>
      <c r="D12" s="13"/>
      <c r="E12" s="13"/>
      <c r="F12" s="13"/>
      <c r="I12" s="15">
        <v>31293.89005209041</v>
      </c>
      <c r="J12" s="16">
        <v>0.99350208298671161</v>
      </c>
      <c r="K12" s="16">
        <v>1.235970713769948E-3</v>
      </c>
    </row>
    <row r="13" spans="2:11">
      <c r="B13" s="6" t="s">
        <v>1874</v>
      </c>
      <c r="C13" s="17">
        <v>1132179</v>
      </c>
      <c r="D13" s="90">
        <v>0</v>
      </c>
      <c r="E13" t="s">
        <v>2763</v>
      </c>
      <c r="F13" s="6" t="s">
        <v>42</v>
      </c>
      <c r="G13">
        <v>0</v>
      </c>
      <c r="H13">
        <v>0</v>
      </c>
      <c r="I13" s="7">
        <v>116.04</v>
      </c>
      <c r="J13" s="8">
        <v>3.6839773360831177E-3</v>
      </c>
      <c r="K13" s="8">
        <v>4.5830684963464385E-6</v>
      </c>
    </row>
    <row r="14" spans="2:11">
      <c r="B14" s="6" t="s">
        <v>1876</v>
      </c>
      <c r="C14" s="17">
        <v>1132187</v>
      </c>
      <c r="D14" s="90">
        <v>0</v>
      </c>
      <c r="E14" t="s">
        <v>2763</v>
      </c>
      <c r="F14" s="6" t="s">
        <v>42</v>
      </c>
      <c r="G14">
        <v>0</v>
      </c>
      <c r="H14">
        <v>0</v>
      </c>
      <c r="I14" s="7">
        <v>58.36</v>
      </c>
      <c r="J14" s="8">
        <v>1.8527828105292204E-3</v>
      </c>
      <c r="K14" s="8">
        <v>2.3049627494551716E-6</v>
      </c>
    </row>
    <row r="15" spans="2:11">
      <c r="B15" s="6" t="s">
        <v>2701</v>
      </c>
      <c r="C15" s="17">
        <v>99102881</v>
      </c>
      <c r="D15" s="90">
        <v>0</v>
      </c>
      <c r="E15" t="s">
        <v>2763</v>
      </c>
      <c r="F15" s="6" t="s">
        <v>104</v>
      </c>
      <c r="G15">
        <v>0</v>
      </c>
      <c r="H15">
        <v>0</v>
      </c>
      <c r="I15" s="7">
        <v>546.98</v>
      </c>
      <c r="J15" s="8">
        <v>1.7365235464415232E-2</v>
      </c>
      <c r="K15" s="8">
        <v>2.1603298915301402E-5</v>
      </c>
    </row>
    <row r="16" spans="2:11">
      <c r="B16" s="6" t="s">
        <v>2222</v>
      </c>
      <c r="C16" s="17">
        <v>30000</v>
      </c>
      <c r="D16" s="90">
        <v>0</v>
      </c>
      <c r="E16" t="s">
        <v>2763</v>
      </c>
      <c r="F16" s="6" t="s">
        <v>104</v>
      </c>
      <c r="G16">
        <v>0</v>
      </c>
      <c r="H16">
        <v>0</v>
      </c>
      <c r="I16" s="7">
        <v>7096.31</v>
      </c>
      <c r="J16" s="8">
        <v>0.2252899449312305</v>
      </c>
      <c r="K16" s="8">
        <v>2.8027296450627539E-4</v>
      </c>
    </row>
    <row r="17" spans="2:11">
      <c r="B17" s="6" t="s">
        <v>2702</v>
      </c>
      <c r="C17" s="17">
        <v>5999</v>
      </c>
      <c r="D17" s="90">
        <v>0</v>
      </c>
      <c r="E17" t="s">
        <v>2763</v>
      </c>
      <c r="F17" s="6" t="s">
        <v>104</v>
      </c>
      <c r="G17">
        <v>0</v>
      </c>
      <c r="H17">
        <v>0</v>
      </c>
      <c r="I17" s="7">
        <v>0</v>
      </c>
      <c r="J17" s="8">
        <v>0</v>
      </c>
      <c r="K17" s="8">
        <v>0</v>
      </c>
    </row>
    <row r="18" spans="2:11">
      <c r="B18" s="6" t="s">
        <v>2223</v>
      </c>
      <c r="C18" s="17">
        <v>450453063</v>
      </c>
      <c r="D18" s="90">
        <v>0</v>
      </c>
      <c r="E18" t="s">
        <v>2763</v>
      </c>
      <c r="F18" s="6" t="s">
        <v>104</v>
      </c>
      <c r="G18">
        <v>0</v>
      </c>
      <c r="H18">
        <v>0</v>
      </c>
      <c r="I18" s="7">
        <v>486.6</v>
      </c>
      <c r="J18" s="8">
        <v>1.544832274851814E-2</v>
      </c>
      <c r="K18" s="8">
        <v>1.9218555069994628E-5</v>
      </c>
    </row>
    <row r="19" spans="2:11">
      <c r="B19" s="6" t="s">
        <v>2703</v>
      </c>
      <c r="C19" s="17">
        <v>5996</v>
      </c>
      <c r="D19" s="90">
        <v>0</v>
      </c>
      <c r="E19" t="s">
        <v>2763</v>
      </c>
      <c r="F19" s="6" t="s">
        <v>104</v>
      </c>
      <c r="G19">
        <v>0</v>
      </c>
      <c r="H19">
        <v>0</v>
      </c>
      <c r="I19" s="7">
        <v>0</v>
      </c>
      <c r="J19" s="8">
        <v>0</v>
      </c>
      <c r="K19" s="8">
        <v>0</v>
      </c>
    </row>
    <row r="20" spans="2:11">
      <c r="B20" s="6" t="s">
        <v>2224</v>
      </c>
      <c r="C20" s="17">
        <v>40000</v>
      </c>
      <c r="D20" s="90">
        <v>0</v>
      </c>
      <c r="E20" t="s">
        <v>2763</v>
      </c>
      <c r="F20" s="6" t="s">
        <v>104</v>
      </c>
      <c r="G20">
        <v>0</v>
      </c>
      <c r="H20">
        <v>0</v>
      </c>
      <c r="I20" s="7">
        <v>-1145.3499999999999</v>
      </c>
      <c r="J20" s="8">
        <v>-3.636197381836262E-2</v>
      </c>
      <c r="K20" s="8">
        <v>-4.5236276303777945E-5</v>
      </c>
    </row>
    <row r="21" spans="2:11">
      <c r="B21" s="6" t="s">
        <v>3334</v>
      </c>
      <c r="C21" s="17">
        <v>28080000</v>
      </c>
      <c r="D21" s="90">
        <v>0</v>
      </c>
      <c r="E21" t="s">
        <v>2763</v>
      </c>
      <c r="F21" s="6" t="s">
        <v>104</v>
      </c>
      <c r="G21">
        <v>0</v>
      </c>
      <c r="H21">
        <v>0</v>
      </c>
      <c r="I21" s="7">
        <v>-1392.91068</v>
      </c>
      <c r="J21" s="8">
        <v>-4.4221401036781488E-2</v>
      </c>
      <c r="K21" s="8">
        <v>-5.5013831917722288E-5</v>
      </c>
    </row>
    <row r="22" spans="2:11">
      <c r="B22" s="6" t="s">
        <v>3335</v>
      </c>
      <c r="C22" s="17">
        <v>28200000</v>
      </c>
      <c r="D22" s="90">
        <v>0</v>
      </c>
      <c r="E22" t="s">
        <v>2763</v>
      </c>
      <c r="F22" s="6" t="s">
        <v>104</v>
      </c>
      <c r="G22">
        <v>0</v>
      </c>
      <c r="H22">
        <v>0</v>
      </c>
      <c r="I22" s="7">
        <v>-391.84068000000002</v>
      </c>
      <c r="J22" s="8">
        <v>-1.2439953330536E-2</v>
      </c>
      <c r="K22" s="8">
        <v>-1.547597962853297E-5</v>
      </c>
    </row>
    <row r="23" spans="2:11">
      <c r="B23" s="6" t="s">
        <v>3336</v>
      </c>
      <c r="C23" s="17">
        <v>27960000</v>
      </c>
      <c r="D23" s="90">
        <v>0</v>
      </c>
      <c r="E23" t="s">
        <v>2763</v>
      </c>
      <c r="F23" s="6" t="s">
        <v>104</v>
      </c>
      <c r="G23">
        <v>0</v>
      </c>
      <c r="H23">
        <v>0</v>
      </c>
      <c r="I23" s="7">
        <v>5.1058199999999996</v>
      </c>
      <c r="J23" s="8">
        <v>1.6209690763633144E-4</v>
      </c>
      <c r="K23" s="8">
        <v>2.0165738357476361E-7</v>
      </c>
    </row>
    <row r="24" spans="2:11">
      <c r="B24" s="6" t="s">
        <v>3337</v>
      </c>
      <c r="C24" s="17">
        <v>207974</v>
      </c>
      <c r="D24" s="90">
        <v>0</v>
      </c>
      <c r="E24" t="s">
        <v>2763</v>
      </c>
      <c r="F24" s="6" t="s">
        <v>104</v>
      </c>
      <c r="G24">
        <v>0</v>
      </c>
      <c r="H24">
        <v>0</v>
      </c>
      <c r="I24" s="7">
        <v>1.8176733540000001</v>
      </c>
      <c r="J24" s="8">
        <v>5.7706544644417321E-5</v>
      </c>
      <c r="K24" s="8">
        <v>7.1790085189294791E-8</v>
      </c>
    </row>
    <row r="25" spans="2:11">
      <c r="B25" s="6" t="s">
        <v>3338</v>
      </c>
      <c r="C25" s="17">
        <v>585018</v>
      </c>
      <c r="D25" s="90">
        <v>0</v>
      </c>
      <c r="E25" t="s">
        <v>103</v>
      </c>
      <c r="F25" s="6" t="s">
        <v>104</v>
      </c>
      <c r="G25">
        <v>0</v>
      </c>
      <c r="H25">
        <v>0</v>
      </c>
      <c r="I25" s="7">
        <v>73.471180000000004</v>
      </c>
      <c r="J25" s="8">
        <v>2.3325246636959947E-3</v>
      </c>
      <c r="K25" s="8">
        <v>2.9017877494605181E-6</v>
      </c>
    </row>
    <row r="26" spans="2:11">
      <c r="B26" s="6" t="s">
        <v>3339</v>
      </c>
      <c r="C26" s="17">
        <v>711010</v>
      </c>
      <c r="D26" s="90">
        <v>0</v>
      </c>
      <c r="E26" t="s">
        <v>103</v>
      </c>
      <c r="F26" s="6" t="s">
        <v>104</v>
      </c>
      <c r="G26">
        <v>0</v>
      </c>
      <c r="H26">
        <v>0</v>
      </c>
      <c r="I26" s="7">
        <v>32.59883</v>
      </c>
      <c r="J26" s="8">
        <v>1.0349306351501758E-3</v>
      </c>
      <c r="K26" s="8">
        <v>1.2875100895445808E-6</v>
      </c>
    </row>
    <row r="27" spans="2:11">
      <c r="B27" s="6" t="s">
        <v>3340</v>
      </c>
      <c r="C27" s="17">
        <v>726018</v>
      </c>
      <c r="D27" s="90">
        <v>0</v>
      </c>
      <c r="E27" t="s">
        <v>103</v>
      </c>
      <c r="F27" s="6" t="s">
        <v>104</v>
      </c>
      <c r="G27">
        <v>0</v>
      </c>
      <c r="H27">
        <v>0</v>
      </c>
      <c r="I27" s="7">
        <v>1.1755199999999999</v>
      </c>
      <c r="J27" s="8">
        <v>3.7319795226753066E-5</v>
      </c>
      <c r="K27" s="8">
        <v>4.6427858314591211E-8</v>
      </c>
    </row>
    <row r="28" spans="2:11">
      <c r="B28" s="6" t="s">
        <v>3341</v>
      </c>
      <c r="C28" s="17">
        <v>1116649</v>
      </c>
      <c r="D28" s="90">
        <v>0</v>
      </c>
      <c r="E28" t="s">
        <v>2763</v>
      </c>
      <c r="F28" s="6" t="s">
        <v>104</v>
      </c>
      <c r="G28">
        <v>0</v>
      </c>
      <c r="H28">
        <v>0</v>
      </c>
      <c r="I28" s="7">
        <v>2.0017283699999999</v>
      </c>
      <c r="J28" s="8">
        <v>6.3549827198160986E-5</v>
      </c>
      <c r="K28" s="8">
        <v>7.9059447007841315E-8</v>
      </c>
    </row>
    <row r="29" spans="2:11">
      <c r="B29" s="6" t="s">
        <v>3342</v>
      </c>
      <c r="C29" s="17">
        <v>750034</v>
      </c>
      <c r="D29" s="90">
        <v>0</v>
      </c>
      <c r="E29" t="s">
        <v>2763</v>
      </c>
      <c r="F29" s="6" t="s">
        <v>104</v>
      </c>
      <c r="G29">
        <v>0</v>
      </c>
      <c r="H29">
        <v>0</v>
      </c>
      <c r="I29" s="7">
        <v>3.6641000000000001E-7</v>
      </c>
      <c r="J29" s="8">
        <v>1.1632593379129741E-11</v>
      </c>
      <c r="K29" s="8">
        <v>1.4471579866824357E-14</v>
      </c>
    </row>
    <row r="30" spans="2:11">
      <c r="B30" s="6" t="s">
        <v>3343</v>
      </c>
      <c r="C30" s="17">
        <v>829010</v>
      </c>
      <c r="D30" s="90">
        <v>0</v>
      </c>
      <c r="E30" t="s">
        <v>2763</v>
      </c>
      <c r="F30" s="6" t="s">
        <v>104</v>
      </c>
      <c r="G30">
        <v>0</v>
      </c>
      <c r="H30">
        <v>0</v>
      </c>
      <c r="I30" s="7">
        <v>25.050249999999998</v>
      </c>
      <c r="J30" s="8">
        <v>7.9528225838690196E-4</v>
      </c>
      <c r="K30" s="8">
        <v>9.8937445364186799E-7</v>
      </c>
    </row>
    <row r="31" spans="2:11">
      <c r="B31" s="6" t="s">
        <v>3344</v>
      </c>
      <c r="C31" s="17">
        <v>126011</v>
      </c>
      <c r="D31" s="90">
        <v>0</v>
      </c>
      <c r="E31" t="s">
        <v>103</v>
      </c>
      <c r="F31" s="6" t="s">
        <v>104</v>
      </c>
      <c r="G31">
        <v>0</v>
      </c>
      <c r="H31">
        <v>0</v>
      </c>
      <c r="I31" s="7">
        <v>53.01041</v>
      </c>
      <c r="J31" s="8">
        <v>1.6829468202040146E-3</v>
      </c>
      <c r="K31" s="8">
        <v>2.093677525417168E-6</v>
      </c>
    </row>
    <row r="32" spans="2:11">
      <c r="B32" s="6" t="s">
        <v>2225</v>
      </c>
      <c r="C32" s="17">
        <v>50000</v>
      </c>
      <c r="D32" s="90">
        <v>0</v>
      </c>
      <c r="E32" t="s">
        <v>2763</v>
      </c>
      <c r="F32" s="6" t="s">
        <v>104</v>
      </c>
      <c r="G32">
        <v>0</v>
      </c>
      <c r="H32">
        <v>0</v>
      </c>
      <c r="I32" s="7">
        <v>1145.3499999999999</v>
      </c>
      <c r="J32" s="8">
        <v>3.636197381836262E-2</v>
      </c>
      <c r="K32" s="8">
        <v>4.5236276303777945E-5</v>
      </c>
    </row>
    <row r="33" spans="2:11">
      <c r="B33" s="6" t="s">
        <v>2704</v>
      </c>
      <c r="C33" s="17">
        <v>5997</v>
      </c>
      <c r="D33" s="90">
        <v>0</v>
      </c>
      <c r="E33" t="s">
        <v>2763</v>
      </c>
      <c r="F33" s="6" t="s">
        <v>104</v>
      </c>
      <c r="G33">
        <v>0</v>
      </c>
      <c r="H33">
        <v>0</v>
      </c>
      <c r="I33" s="7">
        <v>0</v>
      </c>
      <c r="J33" s="8">
        <v>0</v>
      </c>
      <c r="K33" s="8">
        <v>0</v>
      </c>
    </row>
    <row r="34" spans="2:11">
      <c r="B34" s="6" t="s">
        <v>2226</v>
      </c>
      <c r="C34" s="17">
        <v>419256003</v>
      </c>
      <c r="D34" s="90">
        <v>0</v>
      </c>
      <c r="E34" t="s">
        <v>2763</v>
      </c>
      <c r="F34" s="6" t="s">
        <v>104</v>
      </c>
      <c r="G34">
        <v>0</v>
      </c>
      <c r="H34">
        <v>0</v>
      </c>
      <c r="I34" s="7">
        <v>-270.17</v>
      </c>
      <c r="J34" s="8">
        <v>-8.5772161055633917E-3</v>
      </c>
      <c r="K34" s="8">
        <v>-1.0670524092191635E-5</v>
      </c>
    </row>
    <row r="35" spans="2:11">
      <c r="B35" s="6" t="s">
        <v>2705</v>
      </c>
      <c r="C35" s="17">
        <v>701007023</v>
      </c>
      <c r="D35" s="90">
        <v>0</v>
      </c>
      <c r="E35" t="s">
        <v>2763</v>
      </c>
      <c r="F35" s="6" t="s">
        <v>104</v>
      </c>
      <c r="G35">
        <v>0</v>
      </c>
      <c r="H35">
        <v>0</v>
      </c>
      <c r="I35" s="7">
        <v>13524</v>
      </c>
      <c r="J35" s="8">
        <v>0.42935289118569531</v>
      </c>
      <c r="K35" s="8">
        <v>5.3413838628567074E-4</v>
      </c>
    </row>
    <row r="36" spans="2:11">
      <c r="B36" s="6" t="s">
        <v>2705</v>
      </c>
      <c r="C36" s="17">
        <v>701005472</v>
      </c>
      <c r="D36" s="90">
        <v>0</v>
      </c>
      <c r="E36" t="s">
        <v>2763</v>
      </c>
      <c r="F36" s="6" t="s">
        <v>104</v>
      </c>
      <c r="G36">
        <v>0</v>
      </c>
      <c r="H36">
        <v>0</v>
      </c>
      <c r="I36" s="7">
        <v>11326.29</v>
      </c>
      <c r="J36" s="8">
        <v>0.35958114151934556</v>
      </c>
      <c r="K36" s="8">
        <v>4.473385287787289E-4</v>
      </c>
    </row>
    <row r="37" spans="2:11">
      <c r="B37" s="3" t="s">
        <v>2227</v>
      </c>
      <c r="C37" s="12"/>
      <c r="D37" s="3"/>
      <c r="E37" s="3"/>
      <c r="F37" s="3"/>
      <c r="I37" s="9">
        <v>204.67506215</v>
      </c>
      <c r="J37" s="10">
        <v>6.4979170132885514E-3</v>
      </c>
      <c r="K37" s="10">
        <v>8.0837627484265281E-6</v>
      </c>
    </row>
    <row r="38" spans="2:11">
      <c r="B38" s="13" t="s">
        <v>2227</v>
      </c>
      <c r="C38" s="14"/>
      <c r="D38" s="13"/>
      <c r="E38" s="13"/>
      <c r="F38" s="13"/>
      <c r="I38" s="15">
        <v>204.67506215</v>
      </c>
      <c r="J38" s="16">
        <v>6.4979170132885514E-3</v>
      </c>
      <c r="K38" s="16">
        <v>8.0837627484265281E-6</v>
      </c>
    </row>
    <row r="39" spans="2:11">
      <c r="B39" s="6" t="s">
        <v>3345</v>
      </c>
      <c r="C39" s="17">
        <v>74091885</v>
      </c>
      <c r="D39" s="90">
        <v>0</v>
      </c>
      <c r="E39" s="51" t="s">
        <v>167</v>
      </c>
      <c r="F39" t="s">
        <v>42</v>
      </c>
      <c r="G39">
        <v>0</v>
      </c>
      <c r="H39">
        <v>0</v>
      </c>
      <c r="I39" s="7">
        <v>0.1779772</v>
      </c>
      <c r="J39" s="8">
        <v>5.6503272245737009E-6</v>
      </c>
      <c r="K39" s="8">
        <v>7.0293148775245539E-9</v>
      </c>
    </row>
    <row r="40" spans="2:11">
      <c r="B40" s="6" t="s">
        <v>3346</v>
      </c>
      <c r="C40" s="17">
        <v>70486931</v>
      </c>
      <c r="D40" s="90">
        <v>0</v>
      </c>
      <c r="E40" t="s">
        <v>2763</v>
      </c>
      <c r="F40" t="s">
        <v>42</v>
      </c>
      <c r="G40">
        <v>0</v>
      </c>
      <c r="H40">
        <v>0</v>
      </c>
      <c r="I40" s="7">
        <v>9.8021999999999998E-2</v>
      </c>
      <c r="J40" s="8">
        <v>3.1119512791928588E-6</v>
      </c>
      <c r="K40" s="8">
        <v>3.8714369195869577E-9</v>
      </c>
    </row>
    <row r="41" spans="2:11">
      <c r="B41" s="6" t="s">
        <v>3347</v>
      </c>
      <c r="C41" s="17">
        <v>74699620</v>
      </c>
      <c r="D41" s="90">
        <v>0</v>
      </c>
      <c r="E41" t="s">
        <v>2763</v>
      </c>
      <c r="F41" t="s">
        <v>42</v>
      </c>
      <c r="G41">
        <v>0</v>
      </c>
      <c r="H41">
        <v>0</v>
      </c>
      <c r="I41" s="7">
        <v>0.54088924000000005</v>
      </c>
      <c r="J41" s="8">
        <v>1.7171869195891262E-5</v>
      </c>
      <c r="K41" s="8">
        <v>2.1362740743336504E-8</v>
      </c>
    </row>
    <row r="42" spans="2:11">
      <c r="B42" s="6" t="s">
        <v>3348</v>
      </c>
      <c r="C42" s="17">
        <v>70761341</v>
      </c>
      <c r="D42" s="90">
        <v>0</v>
      </c>
      <c r="E42" t="s">
        <v>2763</v>
      </c>
      <c r="F42" t="s">
        <v>42</v>
      </c>
      <c r="G42">
        <v>0</v>
      </c>
      <c r="H42">
        <v>0</v>
      </c>
      <c r="I42" s="7">
        <v>0.93109368000000003</v>
      </c>
      <c r="J42" s="8">
        <v>2.955987603318017E-5</v>
      </c>
      <c r="K42" s="8">
        <v>3.6774096104405996E-8</v>
      </c>
    </row>
    <row r="43" spans="2:11">
      <c r="B43" s="6" t="s">
        <v>3349</v>
      </c>
      <c r="C43" s="17">
        <v>61515</v>
      </c>
      <c r="D43" s="90">
        <v>0</v>
      </c>
      <c r="E43" t="s">
        <v>2763</v>
      </c>
      <c r="F43" t="s">
        <v>42</v>
      </c>
      <c r="G43">
        <v>0</v>
      </c>
      <c r="H43">
        <v>0</v>
      </c>
      <c r="I43" s="7">
        <v>5.1145957600000003</v>
      </c>
      <c r="J43" s="8">
        <v>1.6237551588303006E-4</v>
      </c>
      <c r="K43" s="8">
        <v>2.0200398741126395E-7</v>
      </c>
    </row>
    <row r="44" spans="2:11">
      <c r="B44" s="6" t="s">
        <v>3350</v>
      </c>
      <c r="C44" s="17">
        <v>71082473</v>
      </c>
      <c r="D44" s="90">
        <v>0</v>
      </c>
      <c r="E44" t="s">
        <v>2763</v>
      </c>
      <c r="F44" t="s">
        <v>46</v>
      </c>
      <c r="G44">
        <v>0</v>
      </c>
      <c r="H44">
        <v>0</v>
      </c>
      <c r="I44" s="7">
        <v>197.00447546999999</v>
      </c>
      <c r="J44" s="8">
        <v>6.2543952321477284E-3</v>
      </c>
      <c r="K44" s="8">
        <v>7.780808386468559E-6</v>
      </c>
    </row>
    <row r="45" spans="2:11">
      <c r="B45" s="6" t="s">
        <v>3351</v>
      </c>
      <c r="C45" s="17">
        <v>71048847</v>
      </c>
      <c r="D45" s="90">
        <v>0</v>
      </c>
      <c r="E45" t="s">
        <v>2763</v>
      </c>
      <c r="F45" t="s">
        <v>42</v>
      </c>
      <c r="G45">
        <v>0</v>
      </c>
      <c r="H45">
        <v>0</v>
      </c>
      <c r="I45" s="7">
        <v>0.80800879999999997</v>
      </c>
      <c r="J45" s="8">
        <v>2.5652241524954466E-5</v>
      </c>
      <c r="K45" s="8">
        <v>3.1912785901850137E-8</v>
      </c>
    </row>
    <row r="48" spans="2:11">
      <c r="B48" s="6" t="s">
        <v>177</v>
      </c>
      <c r="C48" s="17"/>
      <c r="D48" s="6"/>
      <c r="E48" s="6"/>
      <c r="F48" s="6"/>
    </row>
    <row r="52" spans="2:2">
      <c r="B52" s="5" t="s">
        <v>83</v>
      </c>
    </row>
  </sheetData>
  <dataValidations count="1">
    <dataValidation allowBlank="1" showInputMessage="1" showErrorMessage="1" sqref="L21:XFD31 L39:XFD45 D13:E20 A21:F31 D32:E36 I21:I31 H13:H36 F39:I45 A39:D45"/>
  </dataValidations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0"/>
  <sheetViews>
    <sheetView rightToLeft="1" topLeftCell="A58" zoomScale="75" zoomScaleNormal="75" workbookViewId="0">
      <selection activeCell="C36" sqref="C36"/>
    </sheetView>
  </sheetViews>
  <sheetFormatPr defaultColWidth="9.140625" defaultRowHeight="12.75"/>
  <cols>
    <col min="2" max="2" width="38.7109375" customWidth="1"/>
    <col min="3" max="3" width="17.7109375" customWidth="1"/>
    <col min="4" max="4" width="24.7109375" customWidth="1"/>
    <col min="5" max="5" width="19.5703125" bestFit="1" customWidth="1"/>
    <col min="6" max="6" width="9.85546875" bestFit="1" customWidth="1"/>
  </cols>
  <sheetData>
    <row r="1" spans="2:6" ht="15.75">
      <c r="B1" s="1" t="s">
        <v>2267</v>
      </c>
    </row>
    <row r="2" spans="2:6" ht="15.75">
      <c r="B2" s="1" t="s">
        <v>2244</v>
      </c>
    </row>
    <row r="3" spans="2:6" ht="15.75">
      <c r="B3" s="1" t="s">
        <v>1</v>
      </c>
    </row>
    <row r="4" spans="2:6" ht="15.75">
      <c r="B4" s="1" t="s">
        <v>2</v>
      </c>
    </row>
    <row r="6" spans="2:6" ht="15.75">
      <c r="B6" s="2" t="s">
        <v>2228</v>
      </c>
    </row>
    <row r="7" spans="2:6">
      <c r="B7" s="21" t="s">
        <v>85</v>
      </c>
      <c r="C7" s="21" t="s">
        <v>86</v>
      </c>
      <c r="D7" s="21" t="s">
        <v>2245</v>
      </c>
      <c r="E7" s="21" t="s">
        <v>2229</v>
      </c>
      <c r="F7" s="38" t="s">
        <v>1742</v>
      </c>
    </row>
    <row r="8" spans="2:6" ht="13.5" thickBot="1">
      <c r="B8" s="22"/>
      <c r="C8" s="22"/>
      <c r="D8" s="22"/>
      <c r="E8" s="22" t="s">
        <v>186</v>
      </c>
      <c r="F8" s="39" t="s">
        <v>97</v>
      </c>
    </row>
    <row r="9" spans="2:6" ht="13.5" thickTop="1">
      <c r="B9" s="20"/>
      <c r="C9" s="20"/>
      <c r="D9" s="20"/>
      <c r="E9" s="20"/>
      <c r="F9" s="46"/>
    </row>
    <row r="10" spans="2:6">
      <c r="B10" s="20"/>
      <c r="C10" s="20"/>
      <c r="D10" s="20"/>
      <c r="E10" s="20"/>
      <c r="F10" s="46"/>
    </row>
    <row r="11" spans="2:6">
      <c r="B11" s="21" t="s">
        <v>2252</v>
      </c>
      <c r="C11" s="23"/>
      <c r="D11" s="21"/>
      <c r="E11" s="21"/>
      <c r="F11" s="38">
        <v>760983.25310999993</v>
      </c>
    </row>
    <row r="12" spans="2:6">
      <c r="B12" s="20"/>
      <c r="C12" s="20"/>
      <c r="D12" s="20"/>
      <c r="E12" s="20"/>
      <c r="F12" s="46"/>
    </row>
    <row r="13" spans="2:6">
      <c r="B13" s="20"/>
      <c r="C13" s="20"/>
      <c r="D13" s="20"/>
      <c r="E13" s="20"/>
      <c r="F13" s="46"/>
    </row>
    <row r="14" spans="2:6">
      <c r="B14" s="21" t="s">
        <v>2247</v>
      </c>
      <c r="C14" s="23"/>
      <c r="D14" s="21"/>
      <c r="E14" s="21"/>
      <c r="F14" s="38">
        <v>357278.09840000002</v>
      </c>
    </row>
    <row r="15" spans="2:6">
      <c r="B15" s="24" t="s">
        <v>2246</v>
      </c>
      <c r="C15" s="25"/>
      <c r="D15" s="24"/>
      <c r="E15" s="24"/>
      <c r="F15" s="46"/>
    </row>
    <row r="16" spans="2:6">
      <c r="B16" s="26" t="s">
        <v>2706</v>
      </c>
      <c r="C16" s="27">
        <v>666100136</v>
      </c>
      <c r="D16" s="24"/>
      <c r="E16" s="37">
        <v>41197</v>
      </c>
      <c r="F16" s="40">
        <v>1195.6461199999999</v>
      </c>
    </row>
    <row r="17" spans="2:6">
      <c r="B17" s="26" t="s">
        <v>1943</v>
      </c>
      <c r="C17" s="27">
        <v>666100003</v>
      </c>
      <c r="D17" s="24"/>
      <c r="E17" s="37">
        <v>42370</v>
      </c>
      <c r="F17" s="40">
        <v>6057.5056199999999</v>
      </c>
    </row>
    <row r="18" spans="2:6">
      <c r="B18" s="26" t="s">
        <v>2707</v>
      </c>
      <c r="C18" s="27">
        <v>666100979</v>
      </c>
      <c r="D18" s="24"/>
      <c r="E18" s="37">
        <v>44058</v>
      </c>
      <c r="F18" s="40">
        <v>4212.0913999999993</v>
      </c>
    </row>
    <row r="19" spans="2:6">
      <c r="B19" s="26" t="s">
        <v>2708</v>
      </c>
      <c r="C19" s="27">
        <v>666102918</v>
      </c>
      <c r="D19" s="24"/>
      <c r="E19" s="37">
        <v>44773</v>
      </c>
      <c r="F19" s="40">
        <v>5867.1402099999996</v>
      </c>
    </row>
    <row r="20" spans="2:6">
      <c r="B20" s="26" t="s">
        <v>2251</v>
      </c>
      <c r="C20" s="27">
        <v>666103692</v>
      </c>
      <c r="D20" s="24"/>
      <c r="E20" s="37">
        <v>46410</v>
      </c>
      <c r="F20" s="40">
        <v>28028.579870000001</v>
      </c>
    </row>
    <row r="21" spans="2:6">
      <c r="B21" s="26" t="s">
        <v>2709</v>
      </c>
      <c r="C21" s="27">
        <v>666103791</v>
      </c>
      <c r="D21" s="24"/>
      <c r="E21" s="37">
        <v>45658</v>
      </c>
      <c r="F21" s="40">
        <v>34899.650999999998</v>
      </c>
    </row>
    <row r="22" spans="2:6">
      <c r="B22" s="26" t="s">
        <v>2710</v>
      </c>
      <c r="C22" s="27">
        <v>666101662</v>
      </c>
      <c r="D22" s="24"/>
      <c r="E22" s="37">
        <v>44347</v>
      </c>
      <c r="F22" s="40">
        <v>15375.714979999999</v>
      </c>
    </row>
    <row r="23" spans="2:6">
      <c r="B23" s="26" t="s">
        <v>2711</v>
      </c>
      <c r="C23" s="27">
        <v>200107449</v>
      </c>
      <c r="D23" s="24"/>
      <c r="E23" s="37">
        <v>42185</v>
      </c>
      <c r="F23" s="40">
        <v>70.833040000000011</v>
      </c>
    </row>
    <row r="24" spans="2:6">
      <c r="B24" s="26" t="s">
        <v>2712</v>
      </c>
      <c r="C24" s="27">
        <v>666101951</v>
      </c>
      <c r="D24" s="24"/>
      <c r="E24" s="37">
        <v>43931</v>
      </c>
      <c r="F24" s="40">
        <v>15995.14198</v>
      </c>
    </row>
    <row r="25" spans="2:6">
      <c r="B25" s="26" t="s">
        <v>2713</v>
      </c>
      <c r="C25" s="27">
        <v>200130789</v>
      </c>
      <c r="D25" s="24"/>
      <c r="E25" s="37">
        <v>39447</v>
      </c>
      <c r="F25" s="40">
        <v>134.36500000000001</v>
      </c>
    </row>
    <row r="26" spans="2:6">
      <c r="B26" s="26" t="s">
        <v>2714</v>
      </c>
      <c r="C26" s="27">
        <v>200110492</v>
      </c>
      <c r="D26" s="24"/>
      <c r="E26" s="37">
        <v>42369</v>
      </c>
      <c r="F26" s="40">
        <v>52.35</v>
      </c>
    </row>
    <row r="27" spans="2:6">
      <c r="B27" s="26" t="s">
        <v>2715</v>
      </c>
      <c r="C27" s="27">
        <v>200130037</v>
      </c>
      <c r="D27" s="24"/>
      <c r="E27" s="37">
        <v>41750</v>
      </c>
      <c r="F27" s="40">
        <v>1012.1</v>
      </c>
    </row>
    <row r="28" spans="2:6">
      <c r="B28" s="26" t="s">
        <v>2004</v>
      </c>
      <c r="C28" s="27">
        <v>666102777</v>
      </c>
      <c r="D28" s="24"/>
      <c r="E28" s="37">
        <v>44836</v>
      </c>
      <c r="F28" s="40">
        <v>31911.44094</v>
      </c>
    </row>
    <row r="29" spans="2:6">
      <c r="B29" s="26" t="s">
        <v>2716</v>
      </c>
      <c r="C29" s="27">
        <v>222100687</v>
      </c>
      <c r="D29" s="24"/>
      <c r="E29" s="37">
        <v>45697</v>
      </c>
      <c r="F29" s="40">
        <v>47312.100000000006</v>
      </c>
    </row>
    <row r="30" spans="2:6">
      <c r="B30" s="26" t="s">
        <v>2717</v>
      </c>
      <c r="C30" s="27">
        <v>666100789</v>
      </c>
      <c r="D30" s="24"/>
      <c r="E30" s="37">
        <v>44317</v>
      </c>
      <c r="F30" s="40">
        <v>3434.4239699999998</v>
      </c>
    </row>
    <row r="31" spans="2:6">
      <c r="B31" s="26" t="s">
        <v>2718</v>
      </c>
      <c r="C31" s="27">
        <v>666101753</v>
      </c>
      <c r="D31" s="24"/>
      <c r="E31" s="37">
        <v>42978</v>
      </c>
      <c r="F31" s="40">
        <v>21.564709999999998</v>
      </c>
    </row>
    <row r="32" spans="2:6">
      <c r="B32" s="26" t="s">
        <v>2719</v>
      </c>
      <c r="C32" s="27">
        <v>666103676</v>
      </c>
      <c r="D32" s="24"/>
      <c r="E32" s="37">
        <v>44578</v>
      </c>
      <c r="F32" s="40">
        <v>68875.245970000004</v>
      </c>
    </row>
    <row r="33" spans="2:6">
      <c r="B33" s="26" t="s">
        <v>2720</v>
      </c>
      <c r="C33" s="27">
        <v>666100144</v>
      </c>
      <c r="D33" s="24"/>
      <c r="E33" s="37">
        <v>42641</v>
      </c>
      <c r="F33" s="40">
        <v>817.01598000000013</v>
      </c>
    </row>
    <row r="34" spans="2:6">
      <c r="B34" s="26" t="s">
        <v>2721</v>
      </c>
      <c r="C34" s="27">
        <v>152090</v>
      </c>
      <c r="D34" s="24"/>
      <c r="E34" s="37">
        <v>42927</v>
      </c>
      <c r="F34" s="40">
        <v>50861.887740000006</v>
      </c>
    </row>
    <row r="35" spans="2:6">
      <c r="B35" s="26" t="s">
        <v>2722</v>
      </c>
      <c r="C35" s="27">
        <v>152087</v>
      </c>
      <c r="D35" s="24"/>
      <c r="E35" s="37">
        <v>43585</v>
      </c>
      <c r="F35" s="40">
        <v>2999.3998699999997</v>
      </c>
    </row>
    <row r="36" spans="2:6">
      <c r="B36" s="26" t="s">
        <v>3820</v>
      </c>
      <c r="C36" s="27">
        <v>533156</v>
      </c>
      <c r="D36" s="24"/>
      <c r="E36" s="37">
        <v>45657</v>
      </c>
      <c r="F36" s="40">
        <v>5918.8</v>
      </c>
    </row>
    <row r="37" spans="2:6">
      <c r="B37" s="26" t="s">
        <v>3352</v>
      </c>
      <c r="C37" s="27">
        <v>533153</v>
      </c>
      <c r="D37" s="24"/>
      <c r="E37" s="37">
        <v>46356</v>
      </c>
      <c r="F37" s="40">
        <v>1520.76</v>
      </c>
    </row>
    <row r="38" spans="2:6">
      <c r="B38" s="26" t="s">
        <v>3353</v>
      </c>
      <c r="C38" s="27">
        <v>533155</v>
      </c>
      <c r="D38" s="24"/>
      <c r="E38" s="37">
        <v>45657</v>
      </c>
      <c r="F38" s="40">
        <v>8280.65</v>
      </c>
    </row>
    <row r="39" spans="2:6">
      <c r="B39" s="26" t="s">
        <v>3354</v>
      </c>
      <c r="C39" s="27">
        <v>533225</v>
      </c>
      <c r="D39" s="24"/>
      <c r="E39" s="37">
        <v>44561</v>
      </c>
      <c r="F39" s="40">
        <v>2786.61</v>
      </c>
    </row>
    <row r="40" spans="2:6">
      <c r="B40" s="26" t="s">
        <v>3355</v>
      </c>
      <c r="C40" s="27">
        <v>533080</v>
      </c>
      <c r="D40" s="24"/>
      <c r="E40" s="37">
        <v>46023</v>
      </c>
      <c r="F40" s="40">
        <v>66</v>
      </c>
    </row>
    <row r="41" spans="2:6">
      <c r="B41" s="26" t="s">
        <v>3356</v>
      </c>
      <c r="C41" s="27">
        <v>533105</v>
      </c>
      <c r="D41" s="24"/>
      <c r="E41" s="37">
        <v>44926</v>
      </c>
      <c r="F41" s="40">
        <v>77.58</v>
      </c>
    </row>
    <row r="42" spans="2:6">
      <c r="B42" s="26" t="s">
        <v>3357</v>
      </c>
      <c r="C42" s="27">
        <v>533129</v>
      </c>
      <c r="D42" s="24"/>
      <c r="E42" s="37">
        <v>46296</v>
      </c>
      <c r="F42" s="40">
        <v>1352.37</v>
      </c>
    </row>
    <row r="43" spans="2:6">
      <c r="B43" s="26" t="s">
        <v>3358</v>
      </c>
      <c r="C43" s="27">
        <v>533075</v>
      </c>
      <c r="D43" s="24"/>
      <c r="E43" s="37">
        <v>45169</v>
      </c>
      <c r="F43" s="40">
        <v>241.13</v>
      </c>
    </row>
    <row r="44" spans="2:6">
      <c r="B44" s="26" t="s">
        <v>3359</v>
      </c>
      <c r="C44" s="27">
        <v>533501</v>
      </c>
      <c r="D44" s="24"/>
      <c r="E44" s="37">
        <v>43825</v>
      </c>
      <c r="F44" s="40">
        <v>403.2</v>
      </c>
    </row>
    <row r="45" spans="2:6">
      <c r="B45" s="26" t="s">
        <v>3360</v>
      </c>
      <c r="C45" s="27">
        <v>533154</v>
      </c>
      <c r="D45" s="24"/>
      <c r="E45" s="37">
        <v>46387</v>
      </c>
      <c r="F45" s="40">
        <v>493.55</v>
      </c>
    </row>
    <row r="46" spans="2:6">
      <c r="B46" s="26" t="s">
        <v>3361</v>
      </c>
      <c r="C46" s="27">
        <v>533500</v>
      </c>
      <c r="D46" s="24"/>
      <c r="E46" s="37">
        <v>43598</v>
      </c>
      <c r="F46" s="40">
        <v>1324.66</v>
      </c>
    </row>
    <row r="47" spans="2:6">
      <c r="B47" s="26" t="s">
        <v>3362</v>
      </c>
      <c r="C47" s="27">
        <v>533079</v>
      </c>
      <c r="D47" s="24"/>
      <c r="E47" s="37">
        <v>45412</v>
      </c>
      <c r="F47" s="40">
        <v>225.45</v>
      </c>
    </row>
    <row r="48" spans="2:6">
      <c r="B48" s="26" t="s">
        <v>3363</v>
      </c>
      <c r="C48" s="27">
        <v>533081</v>
      </c>
      <c r="D48" s="24"/>
      <c r="E48" s="37">
        <v>46055</v>
      </c>
      <c r="F48" s="40">
        <v>1.64</v>
      </c>
    </row>
    <row r="49" spans="2:6">
      <c r="B49" s="26" t="s">
        <v>3364</v>
      </c>
      <c r="C49" s="27">
        <v>533056</v>
      </c>
      <c r="D49" s="24"/>
      <c r="E49" s="37">
        <v>44197</v>
      </c>
      <c r="F49" s="40">
        <v>9.1</v>
      </c>
    </row>
    <row r="50" spans="2:6">
      <c r="B50" s="26" t="s">
        <v>3365</v>
      </c>
      <c r="C50" s="27">
        <v>533074</v>
      </c>
      <c r="D50" s="24"/>
      <c r="E50" s="37">
        <v>45930</v>
      </c>
      <c r="F50" s="40">
        <v>134.18</v>
      </c>
    </row>
    <row r="51" spans="2:6">
      <c r="B51" s="26" t="s">
        <v>3366</v>
      </c>
      <c r="C51" s="27">
        <v>533053</v>
      </c>
      <c r="D51" s="24"/>
      <c r="E51" s="37">
        <v>44374</v>
      </c>
      <c r="F51" s="40">
        <v>95.96</v>
      </c>
    </row>
    <row r="52" spans="2:6">
      <c r="B52" s="26" t="s">
        <v>3367</v>
      </c>
      <c r="C52" s="27">
        <v>533057</v>
      </c>
      <c r="D52" s="24"/>
      <c r="E52" s="37">
        <v>44618</v>
      </c>
      <c r="F52" s="40">
        <v>96.91</v>
      </c>
    </row>
    <row r="53" spans="2:6">
      <c r="B53" s="26" t="s">
        <v>3368</v>
      </c>
      <c r="C53" s="27">
        <v>533101</v>
      </c>
      <c r="D53" s="24"/>
      <c r="E53" s="37">
        <v>44769</v>
      </c>
      <c r="F53" s="40">
        <v>157.51</v>
      </c>
    </row>
    <row r="54" spans="2:6">
      <c r="B54" s="26" t="s">
        <v>3369</v>
      </c>
      <c r="C54" s="27">
        <v>520780</v>
      </c>
      <c r="D54" s="24"/>
      <c r="E54" s="37">
        <v>43095</v>
      </c>
      <c r="F54" s="40">
        <v>-151.18</v>
      </c>
    </row>
    <row r="55" spans="2:6">
      <c r="B55" s="26" t="s">
        <v>3370</v>
      </c>
      <c r="C55" s="27">
        <v>152090</v>
      </c>
      <c r="D55" s="24"/>
      <c r="E55" s="37">
        <v>42927</v>
      </c>
      <c r="F55" s="40">
        <v>2702.13</v>
      </c>
    </row>
    <row r="56" spans="2:6">
      <c r="B56" s="26" t="s">
        <v>3371</v>
      </c>
      <c r="C56" s="27">
        <v>152070</v>
      </c>
      <c r="D56" s="24"/>
      <c r="E56" s="37">
        <v>46022</v>
      </c>
      <c r="F56" s="40">
        <v>820.51</v>
      </c>
    </row>
    <row r="57" spans="2:6">
      <c r="B57" s="26" t="s">
        <v>3372</v>
      </c>
      <c r="C57" s="27">
        <v>533070</v>
      </c>
      <c r="D57" s="24"/>
      <c r="E57" s="37">
        <v>45077</v>
      </c>
      <c r="F57" s="40">
        <v>55.18</v>
      </c>
    </row>
    <row r="58" spans="2:6">
      <c r="B58" s="26" t="s">
        <v>3373</v>
      </c>
      <c r="C58" s="27">
        <v>152075</v>
      </c>
      <c r="D58" s="24"/>
      <c r="E58" s="37">
        <v>43343</v>
      </c>
      <c r="F58" s="40">
        <v>1511.55</v>
      </c>
    </row>
    <row r="59" spans="2:6">
      <c r="B59" s="26" t="s">
        <v>3374</v>
      </c>
      <c r="C59" s="27">
        <v>533231</v>
      </c>
      <c r="D59" s="24"/>
      <c r="E59" s="37">
        <v>43100</v>
      </c>
      <c r="F59" s="40">
        <v>787.5</v>
      </c>
    </row>
    <row r="60" spans="2:6">
      <c r="B60" s="26" t="s">
        <v>3375</v>
      </c>
      <c r="C60" s="27">
        <v>152076</v>
      </c>
      <c r="D60" s="24"/>
      <c r="E60" s="37">
        <v>43095</v>
      </c>
      <c r="F60" s="40">
        <v>2086.25</v>
      </c>
    </row>
    <row r="61" spans="2:6">
      <c r="B61" s="26" t="s">
        <v>3376</v>
      </c>
      <c r="C61" s="27">
        <v>533102</v>
      </c>
      <c r="D61" s="24"/>
      <c r="E61" s="37">
        <v>44500</v>
      </c>
      <c r="F61" s="40">
        <v>297.39999999999998</v>
      </c>
    </row>
    <row r="62" spans="2:6">
      <c r="B62" s="26" t="s">
        <v>3377</v>
      </c>
      <c r="C62" s="27">
        <v>152087</v>
      </c>
      <c r="D62" s="24"/>
      <c r="E62" s="37">
        <v>43585</v>
      </c>
      <c r="F62" s="40">
        <v>229.16</v>
      </c>
    </row>
    <row r="63" spans="2:6">
      <c r="B63" s="26" t="s">
        <v>3378</v>
      </c>
      <c r="C63" s="27">
        <v>152080</v>
      </c>
      <c r="D63" s="24"/>
      <c r="E63" s="37">
        <v>43585</v>
      </c>
      <c r="F63" s="40">
        <v>5865.68</v>
      </c>
    </row>
    <row r="64" spans="2:6">
      <c r="B64" s="26" t="s">
        <v>3379</v>
      </c>
      <c r="C64" s="27">
        <v>533112</v>
      </c>
      <c r="D64" s="24"/>
      <c r="E64" s="37">
        <v>45657</v>
      </c>
      <c r="F64" s="40">
        <v>753.66</v>
      </c>
    </row>
    <row r="65" spans="2:6">
      <c r="B65" s="19"/>
      <c r="C65" s="19"/>
      <c r="D65" s="19"/>
      <c r="E65" s="37"/>
      <c r="F65" s="40">
        <v>0</v>
      </c>
    </row>
    <row r="66" spans="2:6">
      <c r="B66" s="20"/>
      <c r="C66" s="20"/>
      <c r="D66" s="24"/>
      <c r="E66" s="37"/>
      <c r="F66" s="40">
        <v>0</v>
      </c>
    </row>
    <row r="67" spans="2:6">
      <c r="B67" s="21" t="s">
        <v>2724</v>
      </c>
      <c r="C67" s="23"/>
      <c r="D67" s="21"/>
      <c r="E67" s="37"/>
      <c r="F67" s="40">
        <v>403705.15470999997</v>
      </c>
    </row>
    <row r="68" spans="2:6">
      <c r="B68" s="24" t="s">
        <v>2248</v>
      </c>
      <c r="C68" s="20"/>
      <c r="D68" s="24"/>
      <c r="E68" s="37"/>
      <c r="F68" s="40">
        <v>0</v>
      </c>
    </row>
    <row r="69" spans="2:6">
      <c r="B69" s="26" t="s">
        <v>2725</v>
      </c>
      <c r="C69" s="27">
        <v>666103783</v>
      </c>
      <c r="D69" s="24"/>
      <c r="E69" s="37">
        <v>45739</v>
      </c>
      <c r="F69" s="40">
        <v>26593.8</v>
      </c>
    </row>
    <row r="70" spans="2:6">
      <c r="B70" s="26" t="s">
        <v>2726</v>
      </c>
      <c r="C70" s="27">
        <v>666100920</v>
      </c>
      <c r="D70" s="24"/>
      <c r="E70" s="37">
        <v>43678</v>
      </c>
      <c r="F70" s="40">
        <v>8942.6677100000015</v>
      </c>
    </row>
    <row r="71" spans="2:6">
      <c r="B71" s="26" t="s">
        <v>2727</v>
      </c>
      <c r="C71" s="27">
        <v>666100532</v>
      </c>
      <c r="D71" s="24"/>
      <c r="E71" s="37">
        <v>43708</v>
      </c>
      <c r="F71" s="40">
        <v>5646.5152099999996</v>
      </c>
    </row>
    <row r="72" spans="2:6">
      <c r="B72" s="26" t="s">
        <v>2728</v>
      </c>
      <c r="C72" s="27">
        <v>666100581</v>
      </c>
      <c r="D72" s="24"/>
      <c r="E72" s="37">
        <v>42075</v>
      </c>
      <c r="F72" s="40">
        <v>3698.8934399999994</v>
      </c>
    </row>
    <row r="73" spans="2:6">
      <c r="B73" s="26" t="s">
        <v>2729</v>
      </c>
      <c r="C73" s="27">
        <v>666100680</v>
      </c>
      <c r="D73" s="24"/>
      <c r="E73" s="37">
        <v>41995</v>
      </c>
      <c r="F73" s="40">
        <v>57.34167999999999</v>
      </c>
    </row>
    <row r="74" spans="2:6">
      <c r="B74" s="26" t="s">
        <v>2730</v>
      </c>
      <c r="C74" s="27">
        <v>666101126</v>
      </c>
      <c r="D74" s="24"/>
      <c r="E74" s="37">
        <v>44562</v>
      </c>
      <c r="F74" s="40">
        <v>11889.044390000001</v>
      </c>
    </row>
    <row r="75" spans="2:6">
      <c r="B75" s="26" t="s">
        <v>1975</v>
      </c>
      <c r="C75" s="27">
        <v>666100656</v>
      </c>
      <c r="D75" s="24"/>
      <c r="E75" s="37">
        <v>44012</v>
      </c>
      <c r="F75" s="40">
        <v>23089.354960000001</v>
      </c>
    </row>
    <row r="76" spans="2:6">
      <c r="B76" s="26" t="s">
        <v>1978</v>
      </c>
      <c r="C76" s="27">
        <v>666101969</v>
      </c>
      <c r="D76" s="24"/>
      <c r="E76" s="37">
        <v>44681</v>
      </c>
      <c r="F76" s="40">
        <v>31409.591630000003</v>
      </c>
    </row>
    <row r="77" spans="2:6">
      <c r="B77" s="26" t="s">
        <v>2731</v>
      </c>
      <c r="C77" s="27">
        <v>666100011</v>
      </c>
      <c r="D77" s="24"/>
      <c r="E77" s="37">
        <v>43312</v>
      </c>
      <c r="F77" s="40">
        <v>20969.47654</v>
      </c>
    </row>
    <row r="78" spans="2:6">
      <c r="B78" s="26" t="s">
        <v>2732</v>
      </c>
      <c r="C78" s="27">
        <v>666101704</v>
      </c>
      <c r="D78" s="24"/>
      <c r="E78" s="37">
        <v>45272</v>
      </c>
      <c r="F78" s="40">
        <v>31316.18879</v>
      </c>
    </row>
    <row r="79" spans="2:6">
      <c r="B79" s="26" t="s">
        <v>1983</v>
      </c>
      <c r="C79" s="27">
        <v>666100623</v>
      </c>
      <c r="D79" s="24"/>
      <c r="E79" s="37">
        <v>42886</v>
      </c>
      <c r="F79" s="40">
        <v>4130.6846000000005</v>
      </c>
    </row>
    <row r="80" spans="2:6">
      <c r="B80" s="26" t="s">
        <v>2733</v>
      </c>
      <c r="C80" s="27">
        <v>666100284</v>
      </c>
      <c r="D80" s="24"/>
      <c r="E80" s="37">
        <v>44408</v>
      </c>
      <c r="F80" s="40">
        <v>68.43889999999999</v>
      </c>
    </row>
    <row r="81" spans="2:6">
      <c r="B81" s="28" t="s">
        <v>1945</v>
      </c>
      <c r="C81" s="29">
        <v>666100128</v>
      </c>
      <c r="D81" s="24"/>
      <c r="E81" s="37">
        <v>41639</v>
      </c>
      <c r="F81" s="40">
        <v>3042.9344599999999</v>
      </c>
    </row>
    <row r="82" spans="2:6">
      <c r="B82" s="34" t="s">
        <v>2250</v>
      </c>
      <c r="C82" s="35">
        <v>666103585</v>
      </c>
      <c r="D82" s="36"/>
      <c r="E82" s="37">
        <v>45547</v>
      </c>
      <c r="F82" s="40">
        <v>36569.539069999999</v>
      </c>
    </row>
    <row r="83" spans="2:6">
      <c r="B83" s="26" t="s">
        <v>1991</v>
      </c>
      <c r="C83" s="27">
        <v>666100185</v>
      </c>
      <c r="D83" s="24"/>
      <c r="E83" s="37">
        <v>44165</v>
      </c>
      <c r="F83" s="40">
        <v>38083.546590000005</v>
      </c>
    </row>
    <row r="84" spans="2:6">
      <c r="B84" s="26" t="s">
        <v>2249</v>
      </c>
      <c r="C84" s="27">
        <v>666101035</v>
      </c>
      <c r="D84" s="24"/>
      <c r="E84" s="37">
        <v>45519</v>
      </c>
      <c r="F84" s="40">
        <v>30310.210129999999</v>
      </c>
    </row>
    <row r="85" spans="2:6">
      <c r="B85" s="26" t="s">
        <v>1993</v>
      </c>
      <c r="C85" s="27">
        <v>666100706</v>
      </c>
      <c r="D85" s="24"/>
      <c r="E85" s="37">
        <v>43281</v>
      </c>
      <c r="F85" s="40">
        <v>11596.51778</v>
      </c>
    </row>
    <row r="86" spans="2:6">
      <c r="B86" s="30" t="s">
        <v>1951</v>
      </c>
      <c r="C86" s="31">
        <v>666101944</v>
      </c>
      <c r="D86" s="24"/>
      <c r="E86" s="37">
        <v>44196</v>
      </c>
      <c r="F86" s="40">
        <v>41246.877850000004</v>
      </c>
    </row>
    <row r="87" spans="2:6">
      <c r="B87" s="32" t="s">
        <v>2734</v>
      </c>
      <c r="C87" s="33">
        <v>666101795</v>
      </c>
      <c r="D87" s="24"/>
      <c r="E87" s="37">
        <v>45291</v>
      </c>
      <c r="F87" s="40">
        <v>23623.228909999998</v>
      </c>
    </row>
    <row r="88" spans="2:6">
      <c r="B88" s="32" t="s">
        <v>2735</v>
      </c>
      <c r="C88" s="33">
        <v>152089</v>
      </c>
      <c r="D88" s="19"/>
      <c r="E88" s="37">
        <v>44377</v>
      </c>
      <c r="F88" s="40">
        <v>46539.272069999999</v>
      </c>
    </row>
    <row r="89" spans="2:6">
      <c r="B89" s="32" t="s">
        <v>3380</v>
      </c>
      <c r="C89" s="33">
        <v>152089</v>
      </c>
      <c r="D89" s="19"/>
      <c r="E89" s="37">
        <v>44377</v>
      </c>
      <c r="F89" s="40">
        <v>4628.1000000000004</v>
      </c>
    </row>
    <row r="90" spans="2:6">
      <c r="B90" s="32" t="s">
        <v>3381</v>
      </c>
      <c r="C90" s="33">
        <v>533149</v>
      </c>
      <c r="D90" s="19"/>
      <c r="E90" s="37">
        <v>46387</v>
      </c>
      <c r="F90" s="40">
        <v>252.93</v>
      </c>
    </row>
  </sheetData>
  <dataValidations count="1">
    <dataValidation allowBlank="1" showInputMessage="1" showErrorMessage="1" sqref="A36:B64 N59:U64 W36:XFD64 V55:V64 C59:C64 E36:M64 A89:B90 E89:XFD90"/>
  </dataValidations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rightToLeft="1" topLeftCell="H1" zoomScale="75" zoomScaleNormal="75" workbookViewId="0">
      <selection activeCell="L39" sqref="L39"/>
    </sheetView>
  </sheetViews>
  <sheetFormatPr defaultColWidth="9.140625" defaultRowHeight="12.75"/>
  <cols>
    <col min="2" max="2" width="5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3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2267</v>
      </c>
    </row>
    <row r="2" spans="2:16" ht="15.75">
      <c r="B2" s="1" t="s">
        <v>2244</v>
      </c>
    </row>
    <row r="3" spans="2:16" ht="15.75">
      <c r="B3" s="1" t="s">
        <v>1</v>
      </c>
    </row>
    <row r="4" spans="2:16" ht="15.75">
      <c r="B4" s="1" t="s">
        <v>2</v>
      </c>
    </row>
    <row r="6" spans="2:16" ht="15.75">
      <c r="B6" s="2" t="s">
        <v>2230</v>
      </c>
    </row>
    <row r="7" spans="2:16">
      <c r="B7" s="3" t="s">
        <v>85</v>
      </c>
      <c r="C7" s="3" t="s">
        <v>86</v>
      </c>
      <c r="D7" s="3" t="s">
        <v>253</v>
      </c>
      <c r="E7" s="3" t="s">
        <v>88</v>
      </c>
      <c r="F7" s="3" t="s">
        <v>89</v>
      </c>
      <c r="G7" s="3" t="s">
        <v>181</v>
      </c>
      <c r="H7" s="3" t="s">
        <v>182</v>
      </c>
      <c r="I7" s="3" t="s">
        <v>90</v>
      </c>
      <c r="J7" s="3" t="s">
        <v>91</v>
      </c>
      <c r="K7" s="3" t="s">
        <v>2231</v>
      </c>
      <c r="L7" s="3" t="s">
        <v>183</v>
      </c>
      <c r="M7" s="3" t="s">
        <v>2232</v>
      </c>
      <c r="N7" s="3" t="s">
        <v>184</v>
      </c>
      <c r="O7" s="3" t="s">
        <v>185</v>
      </c>
      <c r="P7" s="3" t="s">
        <v>95</v>
      </c>
    </row>
    <row r="8" spans="2:16" ht="13.5" thickBot="1">
      <c r="B8" s="4"/>
      <c r="C8" s="4"/>
      <c r="D8" s="4"/>
      <c r="E8" s="4"/>
      <c r="F8" s="4"/>
      <c r="G8" s="4" t="s">
        <v>186</v>
      </c>
      <c r="H8" s="4" t="s">
        <v>187</v>
      </c>
      <c r="I8" s="4"/>
      <c r="J8" s="4" t="s">
        <v>96</v>
      </c>
      <c r="K8" s="4" t="s">
        <v>96</v>
      </c>
      <c r="L8" s="4" t="s">
        <v>2283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264</v>
      </c>
      <c r="C10" s="12"/>
      <c r="D10" s="3"/>
      <c r="E10" s="3"/>
      <c r="F10" s="3"/>
      <c r="G10" s="3"/>
      <c r="H10" s="12">
        <v>3.23</v>
      </c>
      <c r="I10" s="3"/>
      <c r="K10" s="10">
        <v>5.4300000000000001E-2</v>
      </c>
      <c r="L10" s="9">
        <v>899567</v>
      </c>
      <c r="M10" s="9">
        <v>1062.74</v>
      </c>
      <c r="O10" s="10">
        <v>1</v>
      </c>
      <c r="P10" s="10">
        <v>0</v>
      </c>
    </row>
    <row r="11" spans="2:16">
      <c r="B11" s="3" t="s">
        <v>265</v>
      </c>
      <c r="C11" s="12"/>
      <c r="D11" s="3"/>
      <c r="E11" s="3"/>
      <c r="F11" s="3"/>
      <c r="G11" s="3"/>
      <c r="H11" s="12">
        <v>3.23</v>
      </c>
      <c r="I11" s="3"/>
      <c r="K11" s="10">
        <v>5.4300000000000001E-2</v>
      </c>
      <c r="L11" s="9">
        <v>899567</v>
      </c>
      <c r="M11" s="9">
        <v>1062.74</v>
      </c>
      <c r="O11" s="10">
        <v>1</v>
      </c>
      <c r="P11" s="10">
        <v>0</v>
      </c>
    </row>
    <row r="12" spans="2:16">
      <c r="B12" s="13" t="s">
        <v>266</v>
      </c>
      <c r="C12" s="14"/>
      <c r="D12" s="13"/>
      <c r="E12" s="13"/>
      <c r="F12" s="13"/>
      <c r="G12" s="13"/>
      <c r="H12" s="14">
        <v>3.23</v>
      </c>
      <c r="I12" s="13"/>
      <c r="K12" s="16">
        <v>5.4300000000000001E-2</v>
      </c>
      <c r="L12" s="15">
        <v>899567</v>
      </c>
      <c r="M12" s="15">
        <v>1062.74</v>
      </c>
      <c r="O12" s="16">
        <v>1</v>
      </c>
      <c r="P12" s="16">
        <v>0</v>
      </c>
    </row>
    <row r="13" spans="2:16">
      <c r="B13" s="6" t="s">
        <v>2233</v>
      </c>
      <c r="C13" s="17">
        <v>369500830</v>
      </c>
      <c r="D13" s="6" t="s">
        <v>271</v>
      </c>
      <c r="E13" s="6" t="s">
        <v>376</v>
      </c>
      <c r="F13" s="6" t="s">
        <v>103</v>
      </c>
      <c r="G13" s="6"/>
      <c r="H13" s="17">
        <v>3.23</v>
      </c>
      <c r="I13" s="6" t="s">
        <v>104</v>
      </c>
      <c r="J13" s="18">
        <v>4.4999999999999998E-2</v>
      </c>
      <c r="K13" s="8">
        <v>5.4300000000000001E-2</v>
      </c>
      <c r="L13" s="7">
        <v>899567</v>
      </c>
      <c r="M13" s="7">
        <v>1062.74</v>
      </c>
      <c r="N13" s="8">
        <v>5.0000000000000001E-4</v>
      </c>
      <c r="O13" s="8">
        <v>1</v>
      </c>
      <c r="P13" s="8">
        <v>1.9747796002871587E-11</v>
      </c>
    </row>
    <row r="14" spans="2:16">
      <c r="B14" s="13" t="s">
        <v>514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696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699</v>
      </c>
      <c r="C16" s="14"/>
      <c r="D16" s="13"/>
      <c r="E16" s="13"/>
      <c r="F16" s="13"/>
      <c r="G16" s="13"/>
      <c r="I16" s="13"/>
      <c r="L16" s="15">
        <v>0</v>
      </c>
      <c r="M16" s="15">
        <v>0</v>
      </c>
      <c r="O16" s="16">
        <v>0</v>
      </c>
      <c r="P16" s="16">
        <v>0</v>
      </c>
    </row>
    <row r="17" spans="2:16">
      <c r="B17" s="3" t="s">
        <v>700</v>
      </c>
      <c r="C17" s="12"/>
      <c r="D17" s="3"/>
      <c r="E17" s="3"/>
      <c r="F17" s="3"/>
      <c r="G17" s="3"/>
      <c r="I17" s="3"/>
      <c r="L17" s="9">
        <v>0</v>
      </c>
      <c r="M17" s="9">
        <v>0</v>
      </c>
      <c r="O17" s="10">
        <v>0</v>
      </c>
      <c r="P17" s="10">
        <v>0</v>
      </c>
    </row>
    <row r="18" spans="2:16">
      <c r="B18" s="13" t="s">
        <v>701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19" spans="2:16">
      <c r="B19" s="13" t="s">
        <v>716</v>
      </c>
      <c r="C19" s="14"/>
      <c r="D19" s="13"/>
      <c r="E19" s="13"/>
      <c r="F19" s="13"/>
      <c r="G19" s="13"/>
      <c r="I19" s="13"/>
      <c r="L19" s="15">
        <v>0</v>
      </c>
      <c r="M19" s="15">
        <v>0</v>
      </c>
      <c r="O19" s="16">
        <v>0</v>
      </c>
      <c r="P19" s="16">
        <v>0</v>
      </c>
    </row>
    <row r="22" spans="2:16">
      <c r="B22" s="6" t="s">
        <v>177</v>
      </c>
      <c r="C22" s="17"/>
      <c r="D22" s="6"/>
      <c r="E22" s="6"/>
      <c r="F22" s="6"/>
      <c r="G22" s="6"/>
      <c r="I22" s="6"/>
    </row>
    <row r="26" spans="2:16">
      <c r="B26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topLeftCell="A7" zoomScale="75" zoomScaleNormal="75" workbookViewId="0">
      <selection sqref="A1:XFD1048576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2267</v>
      </c>
    </row>
    <row r="2" spans="2:16" ht="15.75">
      <c r="B2" s="1" t="s">
        <v>2244</v>
      </c>
    </row>
    <row r="3" spans="2:16" ht="15.75">
      <c r="B3" s="1" t="s">
        <v>1</v>
      </c>
    </row>
    <row r="4" spans="2:16" ht="15.75">
      <c r="B4" s="1" t="s">
        <v>2</v>
      </c>
    </row>
    <row r="6" spans="2:16" ht="15.75">
      <c r="B6" s="2" t="s">
        <v>2234</v>
      </c>
    </row>
    <row r="7" spans="2:16">
      <c r="B7" s="3" t="s">
        <v>85</v>
      </c>
      <c r="C7" s="3" t="s">
        <v>86</v>
      </c>
      <c r="D7" s="3" t="s">
        <v>253</v>
      </c>
      <c r="E7" s="3" t="s">
        <v>88</v>
      </c>
      <c r="F7" s="3" t="s">
        <v>89</v>
      </c>
      <c r="G7" s="3" t="s">
        <v>181</v>
      </c>
      <c r="H7" s="3" t="s">
        <v>182</v>
      </c>
      <c r="I7" s="3" t="s">
        <v>90</v>
      </c>
      <c r="J7" s="3" t="s">
        <v>91</v>
      </c>
      <c r="K7" s="3" t="s">
        <v>2231</v>
      </c>
      <c r="L7" s="3" t="s">
        <v>183</v>
      </c>
      <c r="M7" s="3" t="s">
        <v>2232</v>
      </c>
      <c r="N7" s="3" t="s">
        <v>184</v>
      </c>
      <c r="O7" s="3" t="s">
        <v>185</v>
      </c>
      <c r="P7" s="3" t="s">
        <v>95</v>
      </c>
    </row>
    <row r="8" spans="2:16" ht="13.5" thickBot="1">
      <c r="B8" s="4"/>
      <c r="C8" s="4"/>
      <c r="D8" s="4"/>
      <c r="E8" s="4"/>
      <c r="F8" s="4"/>
      <c r="G8" s="4" t="s">
        <v>186</v>
      </c>
      <c r="H8" s="4" t="s">
        <v>187</v>
      </c>
      <c r="I8" s="4"/>
      <c r="J8" s="4" t="s">
        <v>96</v>
      </c>
      <c r="K8" s="4" t="s">
        <v>96</v>
      </c>
      <c r="L8" s="4" t="s">
        <v>2283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1771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1772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1773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1870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1873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1882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1883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1884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1885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177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9"/>
  <sheetViews>
    <sheetView rightToLeft="1" zoomScale="70" zoomScaleNormal="70" workbookViewId="0">
      <pane xSplit="3" ySplit="13" topLeftCell="D26" activePane="bottomRight" state="frozen"/>
      <selection sqref="A1:XFD1048576"/>
      <selection pane="topRight" sqref="A1:XFD1048576"/>
      <selection pane="bottomLeft" sqref="A1:XFD1048576"/>
      <selection pane="bottomRight" activeCell="H77" sqref="H77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20.7109375" customWidth="1"/>
    <col min="13" max="13" width="10.7109375" customWidth="1"/>
    <col min="14" max="14" width="15.7109375" customWidth="1"/>
    <col min="15" max="15" width="19.28515625" bestFit="1" customWidth="1"/>
    <col min="16" max="16" width="23.140625" bestFit="1" customWidth="1"/>
    <col min="17" max="17" width="16.7109375" bestFit="1" customWidth="1"/>
    <col min="18" max="18" width="13.140625" bestFit="1" customWidth="1"/>
  </cols>
  <sheetData>
    <row r="1" spans="2:17" ht="15.75">
      <c r="B1" s="1" t="s">
        <v>2267</v>
      </c>
    </row>
    <row r="2" spans="2:17" ht="15.75">
      <c r="B2" s="1" t="s">
        <v>2244</v>
      </c>
    </row>
    <row r="3" spans="2:17" ht="15.75">
      <c r="B3" s="1" t="s">
        <v>1</v>
      </c>
    </row>
    <row r="4" spans="2:17" ht="15.75">
      <c r="B4" s="1" t="s">
        <v>2</v>
      </c>
    </row>
    <row r="6" spans="2:17" ht="15.75">
      <c r="B6" s="2" t="s">
        <v>178</v>
      </c>
    </row>
    <row r="7" spans="2:17" ht="15.75">
      <c r="B7" s="2" t="s">
        <v>179</v>
      </c>
    </row>
    <row r="8" spans="2:17">
      <c r="B8" s="3" t="s">
        <v>85</v>
      </c>
      <c r="C8" s="3" t="s">
        <v>86</v>
      </c>
      <c r="D8" s="3" t="s">
        <v>180</v>
      </c>
      <c r="E8" s="3" t="s">
        <v>88</v>
      </c>
      <c r="F8" s="3" t="s">
        <v>89</v>
      </c>
      <c r="G8" s="3" t="s">
        <v>181</v>
      </c>
      <c r="H8" s="3" t="s">
        <v>182</v>
      </c>
      <c r="I8" s="3" t="s">
        <v>90</v>
      </c>
      <c r="J8" s="3" t="s">
        <v>91</v>
      </c>
      <c r="K8" s="3" t="s">
        <v>92</v>
      </c>
      <c r="L8" s="3" t="s">
        <v>183</v>
      </c>
      <c r="M8" s="3" t="s">
        <v>41</v>
      </c>
      <c r="N8" s="3" t="s">
        <v>93</v>
      </c>
      <c r="O8" s="3" t="s">
        <v>184</v>
      </c>
      <c r="P8" s="3" t="s">
        <v>185</v>
      </c>
      <c r="Q8" s="3" t="s">
        <v>95</v>
      </c>
    </row>
    <row r="9" spans="2:17" ht="13.5" thickBot="1">
      <c r="B9" s="4"/>
      <c r="C9" s="4"/>
      <c r="D9" s="4"/>
      <c r="E9" s="4"/>
      <c r="F9" s="4"/>
      <c r="G9" s="4" t="s">
        <v>186</v>
      </c>
      <c r="H9" s="4" t="s">
        <v>187</v>
      </c>
      <c r="I9" s="4"/>
      <c r="J9" s="4" t="s">
        <v>96</v>
      </c>
      <c r="K9" s="4" t="s">
        <v>96</v>
      </c>
      <c r="L9" s="4" t="s">
        <v>2283</v>
      </c>
      <c r="M9" s="4" t="s">
        <v>189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190</v>
      </c>
      <c r="C11" s="12"/>
      <c r="D11" s="3"/>
      <c r="E11" s="3"/>
      <c r="F11" s="3"/>
      <c r="G11" s="3"/>
      <c r="H11" s="12">
        <v>5.0599999999999996</v>
      </c>
      <c r="I11" s="3"/>
      <c r="K11" s="10">
        <v>7.4999999999999997E-3</v>
      </c>
      <c r="L11" s="9">
        <v>6910048756.2185602</v>
      </c>
      <c r="N11" s="9">
        <v>8022002.0631693034</v>
      </c>
      <c r="P11" s="10">
        <v>1</v>
      </c>
      <c r="Q11" s="10">
        <v>0.31683372055616471</v>
      </c>
    </row>
    <row r="12" spans="2:17">
      <c r="B12" s="3" t="s">
        <v>191</v>
      </c>
      <c r="C12" s="12"/>
      <c r="D12" s="3"/>
      <c r="E12" s="3"/>
      <c r="F12" s="3"/>
      <c r="G12" s="3"/>
      <c r="H12" s="12">
        <v>5.0599999999999996</v>
      </c>
      <c r="I12" s="3"/>
      <c r="K12" s="10">
        <v>7.1000000000000004E-3</v>
      </c>
      <c r="L12" s="9">
        <v>6729391105.0716505</v>
      </c>
      <c r="N12" s="9">
        <v>7938237.6314345626</v>
      </c>
      <c r="P12" s="10">
        <v>0.98955816377568384</v>
      </c>
      <c r="Q12" s="10">
        <v>0.31352539473577645</v>
      </c>
    </row>
    <row r="13" spans="2:17">
      <c r="B13" s="13" t="s">
        <v>192</v>
      </c>
      <c r="C13" s="14"/>
      <c r="D13" s="13"/>
      <c r="E13" s="13"/>
      <c r="F13" s="13"/>
      <c r="G13" s="13"/>
      <c r="H13" s="47">
        <v>5.3614904273924404</v>
      </c>
      <c r="I13" s="13"/>
      <c r="K13" s="16">
        <v>2.8999999999999998E-3</v>
      </c>
      <c r="L13" s="15">
        <v>2794243410.9301624</v>
      </c>
      <c r="N13" s="15">
        <v>3456544.4113503685</v>
      </c>
      <c r="P13" s="16">
        <v>0.43088301201268564</v>
      </c>
      <c r="Q13" s="16">
        <v>0.13651826782042584</v>
      </c>
    </row>
    <row r="14" spans="2:17">
      <c r="B14" s="6" t="s">
        <v>193</v>
      </c>
      <c r="C14" s="17">
        <v>9590332</v>
      </c>
      <c r="D14" s="6" t="s">
        <v>194</v>
      </c>
      <c r="E14" s="6" t="s">
        <v>195</v>
      </c>
      <c r="F14" s="6"/>
      <c r="G14" s="53">
        <v>42698</v>
      </c>
      <c r="H14" s="17">
        <v>3.75</v>
      </c>
      <c r="I14" s="6" t="s">
        <v>104</v>
      </c>
      <c r="J14" s="18">
        <v>0.04</v>
      </c>
      <c r="L14" s="7">
        <v>255394929.10843119</v>
      </c>
      <c r="M14" s="7">
        <v>155.85</v>
      </c>
      <c r="N14" s="7">
        <v>398032.99701548996</v>
      </c>
      <c r="O14" s="8">
        <v>1.5299999999999999E-2</v>
      </c>
      <c r="P14" s="8">
        <v>4.9617663256775149E-2</v>
      </c>
      <c r="Q14" s="8">
        <v>1.5720548854946982E-2</v>
      </c>
    </row>
    <row r="15" spans="2:17">
      <c r="B15" s="6" t="s">
        <v>196</v>
      </c>
      <c r="C15" s="17">
        <v>9590431</v>
      </c>
      <c r="D15" s="6" t="s">
        <v>194</v>
      </c>
      <c r="E15" s="6" t="s">
        <v>195</v>
      </c>
      <c r="F15" s="6"/>
      <c r="G15" s="53">
        <v>42698</v>
      </c>
      <c r="H15" s="17">
        <v>6.23</v>
      </c>
      <c r="I15" s="6" t="s">
        <v>104</v>
      </c>
      <c r="J15" s="18">
        <v>0.04</v>
      </c>
      <c r="K15" s="8">
        <v>3.5000000000000001E-3</v>
      </c>
      <c r="L15" s="7">
        <v>276859006.25458819</v>
      </c>
      <c r="M15" s="7">
        <v>158.44999999999999</v>
      </c>
      <c r="N15" s="7">
        <v>438683.09541039501</v>
      </c>
      <c r="O15" s="8">
        <v>2.4500000000000001E-2</v>
      </c>
      <c r="P15" s="8">
        <v>5.4684989103216668E-2</v>
      </c>
      <c r="Q15" s="8">
        <v>1.7326048556145467E-2</v>
      </c>
    </row>
    <row r="16" spans="2:17">
      <c r="B16" s="6" t="s">
        <v>197</v>
      </c>
      <c r="C16" s="17">
        <v>1108927</v>
      </c>
      <c r="D16" s="6" t="s">
        <v>194</v>
      </c>
      <c r="E16" s="6" t="s">
        <v>195</v>
      </c>
      <c r="F16" s="6"/>
      <c r="G16" s="53">
        <v>42698</v>
      </c>
      <c r="H16" s="17">
        <v>0.84</v>
      </c>
      <c r="I16" s="6" t="s">
        <v>104</v>
      </c>
      <c r="J16" s="18">
        <v>3.5000000000000003E-2</v>
      </c>
      <c r="K16" s="8">
        <v>7.0000000000000001E-3</v>
      </c>
      <c r="L16" s="7">
        <v>285232478.7688247</v>
      </c>
      <c r="M16" s="7">
        <v>120.31</v>
      </c>
      <c r="N16" s="7">
        <v>343163.195206773</v>
      </c>
      <c r="O16" s="8">
        <v>1.3599999999999999E-2</v>
      </c>
      <c r="P16" s="8">
        <v>4.2777749557346451E-2</v>
      </c>
      <c r="Q16" s="8">
        <v>1.3553433549273908E-2</v>
      </c>
    </row>
    <row r="17" spans="2:17">
      <c r="B17" s="6" t="s">
        <v>198</v>
      </c>
      <c r="C17" s="17">
        <v>1134865</v>
      </c>
      <c r="D17" s="6" t="s">
        <v>194</v>
      </c>
      <c r="E17" s="6" t="s">
        <v>195</v>
      </c>
      <c r="F17" s="6"/>
      <c r="G17" s="53">
        <v>42698</v>
      </c>
      <c r="H17" s="17">
        <v>24.09</v>
      </c>
      <c r="I17" s="6" t="s">
        <v>104</v>
      </c>
      <c r="J17" s="18">
        <v>0.01</v>
      </c>
      <c r="K17" s="8">
        <v>1.7399999999999999E-2</v>
      </c>
      <c r="L17" s="7">
        <v>24561761.123432837</v>
      </c>
      <c r="M17" s="7">
        <v>83.75</v>
      </c>
      <c r="N17" s="7">
        <v>20570.474940874999</v>
      </c>
      <c r="O17" s="8">
        <v>3.0000000000000001E-3</v>
      </c>
      <c r="P17" s="8">
        <v>2.5642569995485754E-3</v>
      </c>
      <c r="Q17" s="8">
        <v>8.1244308562916298E-4</v>
      </c>
    </row>
    <row r="18" spans="2:17">
      <c r="B18" s="6" t="s">
        <v>199</v>
      </c>
      <c r="C18" s="17">
        <v>1120583</v>
      </c>
      <c r="D18" s="6" t="s">
        <v>194</v>
      </c>
      <c r="E18" s="6" t="s">
        <v>195</v>
      </c>
      <c r="F18" s="6"/>
      <c r="G18" s="53">
        <v>42698</v>
      </c>
      <c r="H18" s="17">
        <v>18.39</v>
      </c>
      <c r="I18" s="6" t="s">
        <v>104</v>
      </c>
      <c r="J18" s="18">
        <v>2.75E-2</v>
      </c>
      <c r="K18" s="8">
        <v>1.52E-2</v>
      </c>
      <c r="L18" s="7">
        <v>29632024.584342062</v>
      </c>
      <c r="M18" s="7">
        <v>134.88999999999999</v>
      </c>
      <c r="N18" s="7">
        <v>39970.637961819004</v>
      </c>
      <c r="O18" s="8">
        <v>1.6000000000000001E-3</v>
      </c>
      <c r="P18" s="8">
        <v>4.9826262380724884E-3</v>
      </c>
      <c r="Q18" s="8">
        <v>1.5786640091492734E-3</v>
      </c>
    </row>
    <row r="19" spans="2:17">
      <c r="B19" s="6" t="s">
        <v>200</v>
      </c>
      <c r="C19" s="17">
        <v>1114750</v>
      </c>
      <c r="D19" s="6" t="s">
        <v>194</v>
      </c>
      <c r="E19" s="6" t="s">
        <v>195</v>
      </c>
      <c r="F19" s="6"/>
      <c r="G19" s="53">
        <v>42698</v>
      </c>
      <c r="H19" s="17">
        <v>2.2599999999999998</v>
      </c>
      <c r="I19" s="6" t="s">
        <v>104</v>
      </c>
      <c r="J19" s="18">
        <v>0.03</v>
      </c>
      <c r="K19" s="8">
        <v>-1E-3</v>
      </c>
      <c r="L19" s="7">
        <v>387144180.39035565</v>
      </c>
      <c r="M19" s="7">
        <v>119.79</v>
      </c>
      <c r="N19" s="7">
        <v>463760.01368960703</v>
      </c>
      <c r="O19" s="8">
        <v>2.3400000000000001E-2</v>
      </c>
      <c r="P19" s="8">
        <v>5.7811006533995631E-2</v>
      </c>
      <c r="Q19" s="8">
        <v>1.8316476289262588E-2</v>
      </c>
    </row>
    <row r="20" spans="2:17">
      <c r="B20" s="6" t="s">
        <v>201</v>
      </c>
      <c r="C20" s="17">
        <v>1137181</v>
      </c>
      <c r="D20" s="6" t="s">
        <v>194</v>
      </c>
      <c r="E20" s="6" t="s">
        <v>195</v>
      </c>
      <c r="F20" s="6"/>
      <c r="G20" s="53">
        <v>42698</v>
      </c>
      <c r="H20" s="17">
        <v>3.33</v>
      </c>
      <c r="I20" s="6" t="s">
        <v>104</v>
      </c>
      <c r="J20" s="18">
        <v>1E-3</v>
      </c>
      <c r="K20" s="8">
        <v>-2.0000000000000001E-4</v>
      </c>
      <c r="L20" s="7">
        <v>69018842.009900853</v>
      </c>
      <c r="M20" s="7">
        <v>100.85</v>
      </c>
      <c r="N20" s="7">
        <v>69605.502166984996</v>
      </c>
      <c r="O20" s="8">
        <v>5.1000000000000004E-3</v>
      </c>
      <c r="P20" s="8">
        <v>8.6768242664207827E-3</v>
      </c>
      <c r="Q20" s="8">
        <v>2.7491105149421119E-3</v>
      </c>
    </row>
    <row r="21" spans="2:17">
      <c r="B21" s="6" t="s">
        <v>202</v>
      </c>
      <c r="C21" s="17">
        <v>1135912</v>
      </c>
      <c r="D21" s="6" t="s">
        <v>194</v>
      </c>
      <c r="E21" s="6" t="s">
        <v>195</v>
      </c>
      <c r="F21" s="6"/>
      <c r="G21" s="53">
        <v>42698</v>
      </c>
      <c r="H21" s="17">
        <v>8.08</v>
      </c>
      <c r="I21" s="6" t="s">
        <v>104</v>
      </c>
      <c r="J21" s="18">
        <v>7.4999999999999997E-3</v>
      </c>
      <c r="K21" s="8">
        <v>5.5999999999999999E-3</v>
      </c>
      <c r="L21" s="7">
        <v>384439769.2821281</v>
      </c>
      <c r="M21" s="7">
        <v>101.88</v>
      </c>
      <c r="N21" s="7">
        <v>391667.23694463202</v>
      </c>
      <c r="O21" s="8">
        <v>2.7199999999999998E-2</v>
      </c>
      <c r="P21" s="8">
        <v>4.8824125680901852E-2</v>
      </c>
      <c r="Q21" s="8">
        <v>1.5469129392381927E-2</v>
      </c>
    </row>
    <row r="22" spans="2:17">
      <c r="B22" s="6" t="s">
        <v>2284</v>
      </c>
      <c r="C22" s="17">
        <v>1140847</v>
      </c>
      <c r="D22" s="6" t="s">
        <v>194</v>
      </c>
      <c r="E22" s="6" t="s">
        <v>195</v>
      </c>
      <c r="F22" s="6"/>
      <c r="G22" s="53">
        <v>42698</v>
      </c>
      <c r="H22" s="17">
        <v>9.6</v>
      </c>
      <c r="I22" s="6" t="s">
        <v>104</v>
      </c>
      <c r="J22" s="18">
        <v>7.4999999999999997E-3</v>
      </c>
      <c r="K22" s="8">
        <v>7.4000000000000003E-3</v>
      </c>
      <c r="L22" s="7">
        <v>44811627.789303489</v>
      </c>
      <c r="M22" s="7">
        <v>100.5</v>
      </c>
      <c r="N22" s="7">
        <v>45035.685928250001</v>
      </c>
      <c r="O22" s="8">
        <v>2.5999999999999999E-2</v>
      </c>
      <c r="P22" s="8">
        <v>5.6140207361723695E-3</v>
      </c>
      <c r="Q22" s="8">
        <v>1.7787110771209512E-3</v>
      </c>
    </row>
    <row r="23" spans="2:17">
      <c r="B23" s="6" t="s">
        <v>203</v>
      </c>
      <c r="C23" s="17">
        <v>1097708</v>
      </c>
      <c r="D23" s="6" t="s">
        <v>194</v>
      </c>
      <c r="E23" s="6" t="s">
        <v>195</v>
      </c>
      <c r="F23" s="6"/>
      <c r="G23" s="53">
        <v>42698</v>
      </c>
      <c r="H23" s="17">
        <v>14.61</v>
      </c>
      <c r="I23" s="6" t="s">
        <v>104</v>
      </c>
      <c r="J23" s="18">
        <v>0.04</v>
      </c>
      <c r="K23" s="8">
        <v>1.26E-2</v>
      </c>
      <c r="L23" s="7">
        <v>75495705.90943028</v>
      </c>
      <c r="M23" s="7">
        <v>172.72</v>
      </c>
      <c r="N23" s="7">
        <v>130396.18324676799</v>
      </c>
      <c r="O23" s="8">
        <v>4.4000000000000003E-3</v>
      </c>
      <c r="P23" s="8">
        <v>1.6254817964388747E-2</v>
      </c>
      <c r="Q23" s="8">
        <v>5.1500744526204716E-3</v>
      </c>
    </row>
    <row r="24" spans="2:17">
      <c r="B24" s="6" t="s">
        <v>204</v>
      </c>
      <c r="C24" s="17">
        <v>1124056</v>
      </c>
      <c r="D24" s="6" t="s">
        <v>194</v>
      </c>
      <c r="E24" s="6" t="s">
        <v>195</v>
      </c>
      <c r="F24" s="6"/>
      <c r="G24" s="53">
        <v>42698</v>
      </c>
      <c r="H24" s="17">
        <v>4.9000000000000004</v>
      </c>
      <c r="I24" s="6" t="s">
        <v>104</v>
      </c>
      <c r="J24" s="18">
        <v>2.75E-2</v>
      </c>
      <c r="K24" s="8">
        <v>5.9999999999999995E-4</v>
      </c>
      <c r="L24" s="7">
        <v>509041698.152762</v>
      </c>
      <c r="M24" s="7">
        <v>119.62</v>
      </c>
      <c r="N24" s="7">
        <v>608915.67933033395</v>
      </c>
      <c r="O24" s="8">
        <v>2.9499999999999998E-2</v>
      </c>
      <c r="P24" s="8">
        <v>7.5905699666420398E-2</v>
      </c>
      <c r="Q24" s="8">
        <v>2.4049485236730811E-2</v>
      </c>
    </row>
    <row r="25" spans="2:17">
      <c r="B25" s="6" t="s">
        <v>205</v>
      </c>
      <c r="C25" s="17">
        <v>1128081</v>
      </c>
      <c r="D25" s="6" t="s">
        <v>194</v>
      </c>
      <c r="E25" s="6" t="s">
        <v>195</v>
      </c>
      <c r="F25" s="6"/>
      <c r="G25" s="53">
        <v>42698</v>
      </c>
      <c r="H25" s="17">
        <v>5.93</v>
      </c>
      <c r="I25" s="6" t="s">
        <v>104</v>
      </c>
      <c r="J25" s="18">
        <v>1.7500000000000002E-2</v>
      </c>
      <c r="K25" s="8">
        <v>2.3E-3</v>
      </c>
      <c r="L25" s="7">
        <v>452611387.5566631</v>
      </c>
      <c r="M25" s="7">
        <v>111.96</v>
      </c>
      <c r="N25" s="7">
        <v>506743.70950843999</v>
      </c>
      <c r="O25" s="8">
        <v>3.0599999999999999E-2</v>
      </c>
      <c r="P25" s="8">
        <v>6.3169232009426521E-2</v>
      </c>
      <c r="Q25" s="8">
        <v>2.0014142802222183E-2</v>
      </c>
    </row>
    <row r="26" spans="2:17">
      <c r="B26" s="13" t="s">
        <v>206</v>
      </c>
      <c r="C26" s="14"/>
      <c r="D26" s="13"/>
      <c r="E26" s="13"/>
      <c r="F26" s="13"/>
      <c r="G26" s="13"/>
      <c r="H26" s="47">
        <v>4.5854981885869934</v>
      </c>
      <c r="I26" s="13"/>
      <c r="K26" s="16">
        <v>1.04E-2</v>
      </c>
      <c r="L26" s="15">
        <v>3935147694.1414881</v>
      </c>
      <c r="N26" s="15">
        <v>4481693.2200841941</v>
      </c>
      <c r="P26" s="16">
        <v>0.5586751517629982</v>
      </c>
      <c r="Q26" s="16">
        <v>0.17700712691535064</v>
      </c>
    </row>
    <row r="27" spans="2:17">
      <c r="B27" s="6" t="s">
        <v>207</v>
      </c>
      <c r="C27" s="17">
        <v>8180119</v>
      </c>
      <c r="D27" s="6" t="s">
        <v>194</v>
      </c>
      <c r="E27" s="6" t="s">
        <v>195</v>
      </c>
      <c r="F27" s="6"/>
      <c r="G27" s="53">
        <v>42698</v>
      </c>
      <c r="H27" s="17">
        <v>0.52</v>
      </c>
      <c r="I27" s="6" t="s">
        <v>104</v>
      </c>
      <c r="J27" s="18">
        <v>8.0000000000000004E-4</v>
      </c>
      <c r="K27" s="8">
        <v>1E-3</v>
      </c>
      <c r="L27" s="7">
        <v>9044861.8677190877</v>
      </c>
      <c r="M27" s="7">
        <v>99.96</v>
      </c>
      <c r="N27" s="7">
        <v>9041.2439229720003</v>
      </c>
      <c r="O27" s="8">
        <v>1.1000000000000001E-3</v>
      </c>
      <c r="P27" s="8">
        <v>1.1270557962683968E-3</v>
      </c>
      <c r="Q27" s="8">
        <v>3.5708928120610701E-4</v>
      </c>
    </row>
    <row r="28" spans="2:17">
      <c r="B28" s="6" t="s">
        <v>208</v>
      </c>
      <c r="C28" s="17">
        <v>8171217</v>
      </c>
      <c r="D28" s="6" t="s">
        <v>194</v>
      </c>
      <c r="E28" s="6" t="s">
        <v>195</v>
      </c>
      <c r="F28" s="6"/>
      <c r="G28" s="53">
        <v>42698</v>
      </c>
      <c r="H28" s="17">
        <v>0.44</v>
      </c>
      <c r="I28" s="6" t="s">
        <v>104</v>
      </c>
      <c r="J28" s="18">
        <v>1.1000000000000001E-3</v>
      </c>
      <c r="K28" s="8">
        <v>1.1000000000000001E-3</v>
      </c>
      <c r="L28" s="7">
        <v>4845408.3668184094</v>
      </c>
      <c r="M28" s="7">
        <v>99.95</v>
      </c>
      <c r="N28" s="7">
        <v>4842.9856626350002</v>
      </c>
      <c r="O28" s="8">
        <v>5.0000000000000001E-4</v>
      </c>
      <c r="P28" s="8">
        <v>6.0371284181914701E-4</v>
      </c>
      <c r="Q28" s="8">
        <v>1.9127658582109572E-4</v>
      </c>
    </row>
    <row r="29" spans="2:17">
      <c r="B29" s="6" t="s">
        <v>209</v>
      </c>
      <c r="C29" s="17">
        <v>8180317</v>
      </c>
      <c r="D29" s="6" t="s">
        <v>194</v>
      </c>
      <c r="E29" s="6" t="s">
        <v>195</v>
      </c>
      <c r="F29" s="6"/>
      <c r="G29" s="53">
        <v>42698</v>
      </c>
      <c r="H29" s="17">
        <v>0.69</v>
      </c>
      <c r="I29" s="6" t="s">
        <v>104</v>
      </c>
      <c r="J29" s="18">
        <v>1.1999999999999999E-3</v>
      </c>
      <c r="K29" s="8">
        <v>1.1999999999999999E-3</v>
      </c>
      <c r="L29" s="7">
        <v>9453659.4194875881</v>
      </c>
      <c r="M29" s="7">
        <v>99.92</v>
      </c>
      <c r="N29" s="7">
        <v>9446.0964919519993</v>
      </c>
      <c r="O29" s="8">
        <v>1.1999999999999999E-3</v>
      </c>
      <c r="P29" s="8">
        <v>1.1775235680031811E-3</v>
      </c>
      <c r="Q29" s="8">
        <v>3.7307917309301801E-4</v>
      </c>
    </row>
    <row r="30" spans="2:17">
      <c r="B30" s="6" t="s">
        <v>2739</v>
      </c>
      <c r="C30" s="17">
        <v>8180515</v>
      </c>
      <c r="D30" s="6" t="s">
        <v>194</v>
      </c>
      <c r="E30" s="6" t="s">
        <v>195</v>
      </c>
      <c r="F30" s="6" t="s">
        <v>1847</v>
      </c>
      <c r="G30" s="53">
        <v>42884</v>
      </c>
      <c r="H30" s="17">
        <v>0.83</v>
      </c>
      <c r="I30" s="6" t="s">
        <v>104</v>
      </c>
      <c r="J30" s="18"/>
      <c r="K30" s="8">
        <v>0.1</v>
      </c>
      <c r="L30" s="7">
        <v>373181.37</v>
      </c>
      <c r="M30" s="7">
        <v>99.92</v>
      </c>
      <c r="N30" s="7">
        <v>372.88282490400002</v>
      </c>
      <c r="O30" s="8">
        <v>0.01</v>
      </c>
      <c r="P30" s="8">
        <v>4.6482514211256989E-5</v>
      </c>
      <c r="Q30" s="8">
        <v>1.4727227918357356E-5</v>
      </c>
    </row>
    <row r="31" spans="2:17">
      <c r="B31" s="6" t="s">
        <v>2285</v>
      </c>
      <c r="C31" s="17">
        <v>8180614</v>
      </c>
      <c r="D31" s="6" t="s">
        <v>194</v>
      </c>
      <c r="E31" s="6" t="s">
        <v>195</v>
      </c>
      <c r="F31" s="6"/>
      <c r="G31" s="53">
        <v>42698</v>
      </c>
      <c r="H31" s="17">
        <v>0.94</v>
      </c>
      <c r="I31" s="6" t="s">
        <v>104</v>
      </c>
      <c r="J31" s="18">
        <v>1.2999999999999999E-3</v>
      </c>
      <c r="K31" s="8">
        <v>1.2999999999999999E-3</v>
      </c>
      <c r="L31" s="7">
        <v>76739148.599551469</v>
      </c>
      <c r="M31" s="7">
        <v>99.88</v>
      </c>
      <c r="N31" s="7">
        <v>76647.061621232002</v>
      </c>
      <c r="O31" s="8">
        <v>1.01E-2</v>
      </c>
      <c r="P31" s="8">
        <v>9.5546050746028559E-3</v>
      </c>
      <c r="Q31" s="8">
        <v>3.027221074231235E-3</v>
      </c>
    </row>
    <row r="32" spans="2:17">
      <c r="B32" s="6" t="s">
        <v>210</v>
      </c>
      <c r="C32" s="17">
        <v>8171019</v>
      </c>
      <c r="D32" s="6" t="s">
        <v>194</v>
      </c>
      <c r="E32" s="6" t="s">
        <v>195</v>
      </c>
      <c r="F32" s="6"/>
      <c r="G32" s="53">
        <v>42698</v>
      </c>
      <c r="H32" s="17">
        <v>0.27</v>
      </c>
      <c r="I32" s="6" t="s">
        <v>104</v>
      </c>
      <c r="J32" s="18">
        <v>8.0000000000000004E-4</v>
      </c>
      <c r="K32" s="8">
        <v>1.1000000000000001E-3</v>
      </c>
      <c r="L32" s="7">
        <v>793437.06725745136</v>
      </c>
      <c r="M32" s="7">
        <v>99.98</v>
      </c>
      <c r="N32" s="7">
        <v>793.27837984399991</v>
      </c>
      <c r="O32" s="8">
        <v>0</v>
      </c>
      <c r="P32" s="8">
        <v>9.8887830443986991E-5</v>
      </c>
      <c r="Q32" s="8">
        <v>3.1330999237295582E-5</v>
      </c>
    </row>
    <row r="33" spans="2:17">
      <c r="B33" s="6" t="s">
        <v>211</v>
      </c>
      <c r="C33" s="17">
        <v>8171126</v>
      </c>
      <c r="D33" s="6" t="s">
        <v>194</v>
      </c>
      <c r="E33" s="6" t="s">
        <v>195</v>
      </c>
      <c r="F33" s="6"/>
      <c r="G33" s="53">
        <v>42698</v>
      </c>
      <c r="H33" s="17">
        <v>0.36</v>
      </c>
      <c r="I33" s="6" t="s">
        <v>104</v>
      </c>
      <c r="J33" s="18">
        <v>1.1000000000000001E-3</v>
      </c>
      <c r="K33" s="8">
        <v>1.4E-3</v>
      </c>
      <c r="L33" s="7">
        <v>11177197.582761103</v>
      </c>
      <c r="M33" s="7">
        <v>99.96</v>
      </c>
      <c r="N33" s="7">
        <v>11172.726703728</v>
      </c>
      <c r="O33" s="8">
        <v>1.4E-3</v>
      </c>
      <c r="P33" s="8">
        <v>1.3927603877122315E-3</v>
      </c>
      <c r="Q33" s="8">
        <v>4.4127345548211286E-4</v>
      </c>
    </row>
    <row r="34" spans="2:17">
      <c r="B34" s="6" t="s">
        <v>212</v>
      </c>
      <c r="C34" s="17">
        <v>8180218</v>
      </c>
      <c r="D34" s="6" t="s">
        <v>194</v>
      </c>
      <c r="E34" s="6" t="s">
        <v>195</v>
      </c>
      <c r="F34" s="6"/>
      <c r="G34" s="53">
        <v>42698</v>
      </c>
      <c r="H34" s="17">
        <v>0.61</v>
      </c>
      <c r="I34" s="6" t="s">
        <v>104</v>
      </c>
      <c r="J34" s="18">
        <v>1.2999999999999999E-3</v>
      </c>
      <c r="K34" s="8">
        <v>1.1000000000000001E-3</v>
      </c>
      <c r="L34" s="7">
        <v>21494186.85510008</v>
      </c>
      <c r="M34" s="7">
        <v>99.92</v>
      </c>
      <c r="N34" s="7">
        <v>21476.991505615999</v>
      </c>
      <c r="O34" s="8">
        <v>2.8E-3</v>
      </c>
      <c r="P34" s="8">
        <v>2.6772607806000671E-3</v>
      </c>
      <c r="Q34" s="8">
        <v>8.4824649401662132E-4</v>
      </c>
    </row>
    <row r="35" spans="2:17">
      <c r="B35" s="6" t="s">
        <v>2286</v>
      </c>
      <c r="C35" s="17">
        <v>8180424</v>
      </c>
      <c r="D35" s="6" t="s">
        <v>194</v>
      </c>
      <c r="E35" s="6" t="s">
        <v>195</v>
      </c>
      <c r="F35" s="6"/>
      <c r="G35" s="53">
        <v>42698</v>
      </c>
      <c r="H35" s="17">
        <v>0.79</v>
      </c>
      <c r="I35" s="6" t="s">
        <v>104</v>
      </c>
      <c r="J35" s="18">
        <v>1.2999999999999999E-3</v>
      </c>
      <c r="K35" s="8">
        <v>1.2999999999999999E-3</v>
      </c>
      <c r="L35" s="7">
        <v>93845022.732162163</v>
      </c>
      <c r="M35" s="7">
        <v>99.9</v>
      </c>
      <c r="N35" s="7">
        <v>93751.177709430005</v>
      </c>
      <c r="O35" s="8">
        <v>1.24E-2</v>
      </c>
      <c r="P35" s="8">
        <v>1.1686755621749508E-2</v>
      </c>
      <c r="Q35" s="8">
        <v>3.7027582648695716E-3</v>
      </c>
    </row>
    <row r="36" spans="2:17">
      <c r="B36" s="6" t="s">
        <v>213</v>
      </c>
      <c r="C36" s="17">
        <v>8170714</v>
      </c>
      <c r="D36" s="6" t="s">
        <v>194</v>
      </c>
      <c r="E36" s="6" t="s">
        <v>195</v>
      </c>
      <c r="F36" s="6"/>
      <c r="G36" s="53">
        <v>42698</v>
      </c>
      <c r="H36" s="17">
        <v>0.02</v>
      </c>
      <c r="I36" s="6" t="s">
        <v>104</v>
      </c>
      <c r="J36" s="18">
        <v>6.0999999999999995E-3</v>
      </c>
      <c r="K36" s="8">
        <v>5.1999999999999998E-3</v>
      </c>
      <c r="L36" s="7">
        <v>48841166.420000002</v>
      </c>
      <c r="M36" s="7">
        <v>100</v>
      </c>
      <c r="N36" s="7">
        <v>48841.166420000001</v>
      </c>
      <c r="O36" s="8">
        <v>3.8999999999999998E-3</v>
      </c>
      <c r="P36" s="8">
        <v>6.0884011292193577E-3</v>
      </c>
      <c r="Q36" s="8">
        <v>1.9290107820089241E-3</v>
      </c>
    </row>
    <row r="37" spans="2:17">
      <c r="B37" s="6" t="s">
        <v>214</v>
      </c>
      <c r="C37" s="17">
        <v>8170813</v>
      </c>
      <c r="D37" s="6" t="s">
        <v>194</v>
      </c>
      <c r="E37" s="6" t="s">
        <v>195</v>
      </c>
      <c r="F37" s="6"/>
      <c r="G37" s="53">
        <v>42698</v>
      </c>
      <c r="H37" s="17">
        <v>0.1</v>
      </c>
      <c r="I37" s="6" t="s">
        <v>104</v>
      </c>
      <c r="J37" s="18">
        <v>2.0999999999999999E-3</v>
      </c>
      <c r="K37" s="8">
        <v>2E-3</v>
      </c>
      <c r="L37" s="7">
        <v>30280806.667475495</v>
      </c>
      <c r="M37" s="7">
        <v>99.98</v>
      </c>
      <c r="N37" s="7">
        <v>30274.750506142002</v>
      </c>
      <c r="O37" s="8">
        <v>2.3999999999999998E-3</v>
      </c>
      <c r="P37" s="8">
        <v>3.7739644377729272E-3</v>
      </c>
      <c r="Q37" s="8">
        <v>1.1957191940662512E-3</v>
      </c>
    </row>
    <row r="38" spans="2:17">
      <c r="B38" s="6" t="s">
        <v>215</v>
      </c>
      <c r="C38" s="17">
        <v>8170912</v>
      </c>
      <c r="D38" s="6" t="s">
        <v>194</v>
      </c>
      <c r="E38" s="6" t="s">
        <v>195</v>
      </c>
      <c r="F38" s="6"/>
      <c r="G38" s="53">
        <v>42698</v>
      </c>
      <c r="H38" s="17">
        <v>0.19</v>
      </c>
      <c r="I38" s="6" t="s">
        <v>104</v>
      </c>
      <c r="J38" s="18">
        <v>1.6000000000000001E-3</v>
      </c>
      <c r="K38" s="8">
        <v>5.0000000000000001E-4</v>
      </c>
      <c r="L38" s="7">
        <v>772575.57639691909</v>
      </c>
      <c r="M38" s="7">
        <v>99.97</v>
      </c>
      <c r="N38" s="7">
        <v>772.34380372400005</v>
      </c>
      <c r="O38" s="8">
        <v>0</v>
      </c>
      <c r="P38" s="8">
        <v>9.6278185625255905E-5</v>
      </c>
      <c r="Q38" s="8">
        <v>3.0504175760046892E-5</v>
      </c>
    </row>
    <row r="39" spans="2:17">
      <c r="B39" s="6" t="s">
        <v>216</v>
      </c>
      <c r="C39" s="17">
        <v>1115773</v>
      </c>
      <c r="D39" s="6" t="s">
        <v>194</v>
      </c>
      <c r="E39" s="6" t="s">
        <v>195</v>
      </c>
      <c r="F39" s="6"/>
      <c r="G39" s="53">
        <v>42698</v>
      </c>
      <c r="H39" s="17">
        <v>2.46</v>
      </c>
      <c r="I39" s="6" t="s">
        <v>104</v>
      </c>
      <c r="J39" s="18">
        <v>0.05</v>
      </c>
      <c r="K39" s="8">
        <v>4.0000000000000001E-3</v>
      </c>
      <c r="L39" s="7">
        <v>120291825.83157493</v>
      </c>
      <c r="M39" s="7">
        <v>113.91</v>
      </c>
      <c r="N39" s="7">
        <v>137024.41880474699</v>
      </c>
      <c r="O39" s="8">
        <v>6.1000000000000004E-3</v>
      </c>
      <c r="P39" s="8">
        <v>1.7081074989229294E-2</v>
      </c>
      <c r="Q39" s="8">
        <v>5.41186053993637E-3</v>
      </c>
    </row>
    <row r="40" spans="2:17">
      <c r="B40" s="6" t="s">
        <v>217</v>
      </c>
      <c r="C40" s="17">
        <v>1123272</v>
      </c>
      <c r="D40" s="6" t="s">
        <v>194</v>
      </c>
      <c r="E40" s="6" t="s">
        <v>195</v>
      </c>
      <c r="F40" s="6"/>
      <c r="G40" s="53">
        <v>42698</v>
      </c>
      <c r="H40" s="17">
        <v>4.1500000000000004</v>
      </c>
      <c r="I40" s="6" t="s">
        <v>104</v>
      </c>
      <c r="J40" s="18">
        <v>5.5E-2</v>
      </c>
      <c r="K40" s="8">
        <v>8.8000000000000005E-3</v>
      </c>
      <c r="L40" s="7">
        <v>541917582.90041876</v>
      </c>
      <c r="M40" s="7">
        <v>122.95</v>
      </c>
      <c r="N40" s="7">
        <v>666287.66817606497</v>
      </c>
      <c r="O40" s="8">
        <v>2.8000000000000001E-2</v>
      </c>
      <c r="P40" s="8">
        <v>8.3057528897322486E-2</v>
      </c>
      <c r="Q40" s="8">
        <v>2.6315425900739854E-2</v>
      </c>
    </row>
    <row r="41" spans="2:17">
      <c r="B41" s="6" t="s">
        <v>218</v>
      </c>
      <c r="C41" s="17">
        <v>1125400</v>
      </c>
      <c r="D41" s="6" t="s">
        <v>194</v>
      </c>
      <c r="E41" s="6" t="s">
        <v>195</v>
      </c>
      <c r="F41" s="6"/>
      <c r="G41" s="53">
        <v>42698</v>
      </c>
      <c r="H41" s="17">
        <v>15.46</v>
      </c>
      <c r="I41" s="6" t="s">
        <v>104</v>
      </c>
      <c r="J41" s="18">
        <v>5.5E-2</v>
      </c>
      <c r="K41" s="8">
        <v>3.1600000000000003E-2</v>
      </c>
      <c r="L41" s="7">
        <v>141399015.9205966</v>
      </c>
      <c r="M41" s="7">
        <v>141.47</v>
      </c>
      <c r="N41" s="7">
        <v>200037.187822868</v>
      </c>
      <c r="O41" s="8">
        <v>7.6E-3</v>
      </c>
      <c r="P41" s="8">
        <v>2.4936067860326382E-2</v>
      </c>
      <c r="Q41" s="8">
        <v>7.9005871562282115E-3</v>
      </c>
    </row>
    <row r="42" spans="2:17">
      <c r="B42" s="6" t="s">
        <v>219</v>
      </c>
      <c r="C42" s="17">
        <v>1126747</v>
      </c>
      <c r="D42" s="6" t="s">
        <v>194</v>
      </c>
      <c r="E42" s="6" t="s">
        <v>195</v>
      </c>
      <c r="F42" s="6"/>
      <c r="G42" s="53">
        <v>42698</v>
      </c>
      <c r="H42" s="17">
        <v>5.23</v>
      </c>
      <c r="I42" s="6" t="s">
        <v>104</v>
      </c>
      <c r="J42" s="18">
        <v>4.2500000000000003E-2</v>
      </c>
      <c r="K42" s="8">
        <v>1.1900000000000001E-2</v>
      </c>
      <c r="L42" s="7">
        <v>408824114.21024173</v>
      </c>
      <c r="M42" s="7">
        <v>117.91</v>
      </c>
      <c r="N42" s="7">
        <v>482044.51306529599</v>
      </c>
      <c r="O42" s="8">
        <v>2.07E-2</v>
      </c>
      <c r="P42" s="8">
        <v>6.0090300310250928E-2</v>
      </c>
      <c r="Q42" s="8">
        <v>1.9038633416634067E-2</v>
      </c>
    </row>
    <row r="43" spans="2:17">
      <c r="B43" s="6" t="s">
        <v>220</v>
      </c>
      <c r="C43" s="17">
        <v>1139344</v>
      </c>
      <c r="D43" s="6" t="s">
        <v>194</v>
      </c>
      <c r="E43" s="6" t="s">
        <v>195</v>
      </c>
      <c r="F43" s="6"/>
      <c r="G43" s="53">
        <v>42698</v>
      </c>
      <c r="H43" s="17">
        <v>8.92</v>
      </c>
      <c r="I43" s="6" t="s">
        <v>104</v>
      </c>
      <c r="J43" s="18">
        <v>0.02</v>
      </c>
      <c r="K43" s="8">
        <v>2.0500000000000001E-2</v>
      </c>
      <c r="L43" s="7">
        <v>58964917.348617233</v>
      </c>
      <c r="M43" s="7">
        <v>99.8</v>
      </c>
      <c r="N43" s="7">
        <v>58846.987513920001</v>
      </c>
      <c r="O43" s="8">
        <v>7.6E-3</v>
      </c>
      <c r="P43" s="8">
        <v>7.335698376855185E-3</v>
      </c>
      <c r="Q43" s="8">
        <v>2.3241966096168472E-3</v>
      </c>
    </row>
    <row r="44" spans="2:17">
      <c r="B44" s="6" t="s">
        <v>221</v>
      </c>
      <c r="C44" s="17">
        <v>1138130</v>
      </c>
      <c r="D44" s="6" t="s">
        <v>194</v>
      </c>
      <c r="E44" s="6" t="s">
        <v>195</v>
      </c>
      <c r="F44" s="6"/>
      <c r="G44" s="53">
        <v>42698</v>
      </c>
      <c r="H44" s="17">
        <v>3.78</v>
      </c>
      <c r="I44" s="6" t="s">
        <v>104</v>
      </c>
      <c r="J44" s="18">
        <v>0.01</v>
      </c>
      <c r="K44" s="8">
        <v>7.0000000000000001E-3</v>
      </c>
      <c r="L44" s="7">
        <v>91932795.397250459</v>
      </c>
      <c r="M44" s="7">
        <v>101.29</v>
      </c>
      <c r="N44" s="7">
        <v>93118.728457874997</v>
      </c>
      <c r="O44" s="8">
        <v>6.4999999999999997E-3</v>
      </c>
      <c r="P44" s="8">
        <v>1.1607916293789383E-2</v>
      </c>
      <c r="Q44" s="8">
        <v>3.6777793072658173E-3</v>
      </c>
    </row>
    <row r="45" spans="2:17">
      <c r="B45" s="6" t="s">
        <v>222</v>
      </c>
      <c r="C45" s="17">
        <v>1131770</v>
      </c>
      <c r="D45" s="6" t="s">
        <v>194</v>
      </c>
      <c r="E45" s="6" t="s">
        <v>195</v>
      </c>
      <c r="F45" s="6"/>
      <c r="G45" s="53">
        <v>42698</v>
      </c>
      <c r="H45" s="17">
        <v>1.9</v>
      </c>
      <c r="I45" s="6" t="s">
        <v>104</v>
      </c>
      <c r="J45" s="18">
        <v>2.2499999999999999E-2</v>
      </c>
      <c r="K45" s="8">
        <v>2.7000000000000001E-3</v>
      </c>
      <c r="L45" s="7">
        <v>146544037.59380808</v>
      </c>
      <c r="M45" s="7">
        <v>103.99</v>
      </c>
      <c r="N45" s="7">
        <v>152391.144693801</v>
      </c>
      <c r="O45" s="8">
        <v>7.9000000000000008E-3</v>
      </c>
      <c r="P45" s="8">
        <v>1.8996647407192872E-2</v>
      </c>
      <c r="Q45" s="8">
        <v>6.0187784761145382E-3</v>
      </c>
    </row>
    <row r="46" spans="2:17">
      <c r="B46" s="6" t="s">
        <v>223</v>
      </c>
      <c r="C46" s="17">
        <v>1136548</v>
      </c>
      <c r="D46" s="6" t="s">
        <v>194</v>
      </c>
      <c r="E46" s="6" t="s">
        <v>195</v>
      </c>
      <c r="F46" s="6"/>
      <c r="G46" s="53">
        <v>42698</v>
      </c>
      <c r="H46" s="17">
        <v>1.34</v>
      </c>
      <c r="I46" s="6" t="s">
        <v>104</v>
      </c>
      <c r="J46" s="18">
        <v>5.0000000000000001E-3</v>
      </c>
      <c r="K46" s="8">
        <v>1.5E-3</v>
      </c>
      <c r="L46" s="7">
        <v>170600953.19787475</v>
      </c>
      <c r="M46" s="7">
        <v>100.79</v>
      </c>
      <c r="N46" s="7">
        <v>171948.70072813798</v>
      </c>
      <c r="O46" s="8">
        <v>1.0500000000000001E-2</v>
      </c>
      <c r="P46" s="8">
        <v>2.1434636811874005E-2</v>
      </c>
      <c r="Q46" s="8">
        <v>6.7912157298761723E-3</v>
      </c>
    </row>
    <row r="47" spans="2:17">
      <c r="B47" s="6" t="s">
        <v>224</v>
      </c>
      <c r="C47" s="17">
        <v>1126218</v>
      </c>
      <c r="D47" s="6" t="s">
        <v>194</v>
      </c>
      <c r="E47" s="6" t="s">
        <v>195</v>
      </c>
      <c r="F47" s="6"/>
      <c r="G47" s="53">
        <v>42698</v>
      </c>
      <c r="H47" s="17">
        <v>0.59</v>
      </c>
      <c r="I47" s="6" t="s">
        <v>104</v>
      </c>
      <c r="J47" s="18">
        <v>0.04</v>
      </c>
      <c r="K47" s="8">
        <v>1E-3</v>
      </c>
      <c r="L47" s="7">
        <v>154139620.97677892</v>
      </c>
      <c r="M47" s="7">
        <v>103.94</v>
      </c>
      <c r="N47" s="7">
        <v>160212.72204326399</v>
      </c>
      <c r="O47" s="8">
        <v>8.6E-3</v>
      </c>
      <c r="P47" s="8">
        <v>1.9971663031456231E-2</v>
      </c>
      <c r="Q47" s="8">
        <v>6.3276963039502901E-3</v>
      </c>
    </row>
    <row r="48" spans="2:17">
      <c r="B48" s="6" t="s">
        <v>225</v>
      </c>
      <c r="C48" s="17">
        <v>1130848</v>
      </c>
      <c r="D48" s="6" t="s">
        <v>194</v>
      </c>
      <c r="E48" s="6" t="s">
        <v>195</v>
      </c>
      <c r="F48" s="6"/>
      <c r="G48" s="53">
        <v>42698</v>
      </c>
      <c r="H48" s="17">
        <v>6.1</v>
      </c>
      <c r="I48" s="6" t="s">
        <v>104</v>
      </c>
      <c r="J48" s="18">
        <v>3.7499999999999999E-2</v>
      </c>
      <c r="K48" s="8">
        <v>1.44E-2</v>
      </c>
      <c r="L48" s="7">
        <v>602715510.12049341</v>
      </c>
      <c r="M48" s="7">
        <v>115.55</v>
      </c>
      <c r="N48" s="7">
        <v>696437.77194423007</v>
      </c>
      <c r="O48" s="8">
        <v>3.6799999999999999E-2</v>
      </c>
      <c r="P48" s="8">
        <v>8.6815955226653724E-2</v>
      </c>
      <c r="Q48" s="8">
        <v>2.750622209809812E-2</v>
      </c>
    </row>
    <row r="49" spans="2:18">
      <c r="B49" s="6" t="s">
        <v>226</v>
      </c>
      <c r="C49" s="17">
        <v>1140193</v>
      </c>
      <c r="D49" s="6" t="s">
        <v>194</v>
      </c>
      <c r="E49" s="6" t="s">
        <v>195</v>
      </c>
      <c r="F49" s="6"/>
      <c r="G49" s="53">
        <v>42698</v>
      </c>
      <c r="H49" s="17">
        <v>18.61</v>
      </c>
      <c r="I49" s="6" t="s">
        <v>104</v>
      </c>
      <c r="J49" s="18">
        <v>3.7499999999999999E-2</v>
      </c>
      <c r="K49" s="8">
        <v>3.4299999999999997E-2</v>
      </c>
      <c r="L49" s="7">
        <v>2469308.5696261683</v>
      </c>
      <c r="M49" s="7">
        <v>107</v>
      </c>
      <c r="N49" s="7">
        <v>2642.1601694999999</v>
      </c>
      <c r="O49" s="8">
        <v>1.6999999999999999E-3</v>
      </c>
      <c r="P49" s="8">
        <v>3.2936418473771185E-4</v>
      </c>
      <c r="Q49" s="8">
        <v>1.0435368006839723E-4</v>
      </c>
    </row>
    <row r="50" spans="2:18">
      <c r="B50" s="6" t="s">
        <v>227</v>
      </c>
      <c r="C50" s="17">
        <v>1135557</v>
      </c>
      <c r="D50" s="6" t="s">
        <v>194</v>
      </c>
      <c r="E50" s="6" t="s">
        <v>195</v>
      </c>
      <c r="F50" s="6"/>
      <c r="G50" s="53">
        <v>42698</v>
      </c>
      <c r="H50" s="17">
        <v>7.58</v>
      </c>
      <c r="I50" s="6" t="s">
        <v>104</v>
      </c>
      <c r="J50" s="18">
        <v>1.7500000000000002E-2</v>
      </c>
      <c r="K50" s="8">
        <v>1.77E-2</v>
      </c>
      <c r="L50" s="7">
        <v>242666518.00403202</v>
      </c>
      <c r="M50" s="7">
        <v>101.14</v>
      </c>
      <c r="N50" s="7">
        <v>245432.91630927799</v>
      </c>
      <c r="O50" s="8">
        <v>1.4999999999999999E-2</v>
      </c>
      <c r="P50" s="8">
        <v>3.059497047951559E-2</v>
      </c>
      <c r="Q50" s="8">
        <v>9.6935183273309539E-3</v>
      </c>
    </row>
    <row r="51" spans="2:18">
      <c r="B51" s="6" t="s">
        <v>228</v>
      </c>
      <c r="C51" s="17">
        <v>1132786</v>
      </c>
      <c r="D51" s="6" t="s">
        <v>194</v>
      </c>
      <c r="E51" s="6" t="s">
        <v>195</v>
      </c>
      <c r="F51" s="6"/>
      <c r="G51" s="53">
        <v>42698</v>
      </c>
      <c r="H51" s="17">
        <v>0.34</v>
      </c>
      <c r="I51" s="6" t="s">
        <v>104</v>
      </c>
      <c r="J51" s="18">
        <v>1.2500000000000001E-2</v>
      </c>
      <c r="K51" s="8">
        <v>5.9999999999999995E-4</v>
      </c>
      <c r="L51" s="7">
        <v>13315476.828204723</v>
      </c>
      <c r="M51" s="7">
        <v>101.21</v>
      </c>
      <c r="N51" s="7">
        <v>13476.594097826001</v>
      </c>
      <c r="O51" s="8">
        <v>1.2999999999999999E-3</v>
      </c>
      <c r="P51" s="8">
        <v>1.6799539555966802E-3</v>
      </c>
      <c r="Q51" s="8">
        <v>5.3226606211474227E-4</v>
      </c>
    </row>
    <row r="52" spans="2:18">
      <c r="B52" s="6" t="s">
        <v>229</v>
      </c>
      <c r="C52" s="17">
        <v>1099456</v>
      </c>
      <c r="D52" s="6" t="s">
        <v>194</v>
      </c>
      <c r="E52" s="6" t="s">
        <v>195</v>
      </c>
      <c r="F52" s="6"/>
      <c r="G52" s="53">
        <v>42698</v>
      </c>
      <c r="H52" s="17">
        <v>7.46</v>
      </c>
      <c r="I52" s="6" t="s">
        <v>104</v>
      </c>
      <c r="J52" s="18">
        <v>6.25E-2</v>
      </c>
      <c r="K52" s="8">
        <v>1.9E-2</v>
      </c>
      <c r="L52" s="7">
        <v>334593841.35398126</v>
      </c>
      <c r="M52" s="7">
        <v>140.86000000000001</v>
      </c>
      <c r="N52" s="7">
        <v>471308.884931218</v>
      </c>
      <c r="O52" s="8">
        <v>1.8200000000000001E-2</v>
      </c>
      <c r="P52" s="8">
        <v>5.8752027389159633E-2</v>
      </c>
      <c r="Q52" s="8">
        <v>1.8614623427925144E-2</v>
      </c>
    </row>
    <row r="53" spans="2:18">
      <c r="B53" s="6" t="s">
        <v>230</v>
      </c>
      <c r="C53" s="17">
        <v>1110907</v>
      </c>
      <c r="D53" s="6" t="s">
        <v>194</v>
      </c>
      <c r="E53" s="6" t="s">
        <v>195</v>
      </c>
      <c r="F53" s="6"/>
      <c r="G53" s="53">
        <v>42698</v>
      </c>
      <c r="H53" s="17">
        <v>1.62</v>
      </c>
      <c r="I53" s="6" t="s">
        <v>104</v>
      </c>
      <c r="J53" s="18">
        <v>0.06</v>
      </c>
      <c r="K53" s="8">
        <v>2.0999999999999999E-3</v>
      </c>
      <c r="L53" s="7">
        <v>232277093.2926122</v>
      </c>
      <c r="M53" s="7">
        <v>111.63</v>
      </c>
      <c r="N53" s="7">
        <v>259290.91924254299</v>
      </c>
      <c r="O53" s="8">
        <v>1.1900000000000001E-2</v>
      </c>
      <c r="P53" s="8">
        <v>3.2322469777588576E-2</v>
      </c>
      <c r="Q53" s="8">
        <v>1.0240848357197581E-2</v>
      </c>
    </row>
    <row r="54" spans="2:18">
      <c r="B54" s="6" t="s">
        <v>231</v>
      </c>
      <c r="C54" s="17">
        <v>1127646</v>
      </c>
      <c r="D54" s="6" t="s">
        <v>194</v>
      </c>
      <c r="E54" s="6" t="s">
        <v>195</v>
      </c>
      <c r="F54" s="6"/>
      <c r="G54" s="53">
        <v>42698</v>
      </c>
      <c r="H54" s="17">
        <v>4.41</v>
      </c>
      <c r="I54" s="6" t="s">
        <v>104</v>
      </c>
      <c r="J54" s="18">
        <v>1.5E-3</v>
      </c>
      <c r="K54" s="8">
        <v>2.3999999999999998E-3</v>
      </c>
      <c r="L54" s="7">
        <v>101216169.40162461</v>
      </c>
      <c r="M54" s="7">
        <v>99.47</v>
      </c>
      <c r="N54" s="7">
        <v>100679.72370379599</v>
      </c>
      <c r="O54" s="8">
        <v>7.1999999999999998E-3</v>
      </c>
      <c r="P54" s="8">
        <v>1.2550448492906496E-2</v>
      </c>
      <c r="Q54" s="8">
        <v>3.9764052906560762E-3</v>
      </c>
    </row>
    <row r="55" spans="2:18">
      <c r="B55" s="6" t="s">
        <v>232</v>
      </c>
      <c r="C55" s="17">
        <v>1106970</v>
      </c>
      <c r="D55" s="6" t="s">
        <v>194</v>
      </c>
      <c r="E55" s="6" t="s">
        <v>195</v>
      </c>
      <c r="F55" s="6"/>
      <c r="G55" s="53">
        <v>42698</v>
      </c>
      <c r="H55" s="17">
        <v>0.17</v>
      </c>
      <c r="I55" s="6" t="s">
        <v>104</v>
      </c>
      <c r="J55" s="18">
        <v>1.5E-3</v>
      </c>
      <c r="K55" s="8">
        <v>1.6000000000000001E-3</v>
      </c>
      <c r="L55" s="7">
        <v>48103124.119999997</v>
      </c>
      <c r="M55" s="7">
        <v>100</v>
      </c>
      <c r="N55" s="7">
        <v>48103.12412</v>
      </c>
      <c r="O55" s="8">
        <v>3.3999999999999998E-3</v>
      </c>
      <c r="P55" s="8">
        <v>5.9963988716546894E-3</v>
      </c>
      <c r="Q55" s="8">
        <v>1.8998613644451436E-3</v>
      </c>
    </row>
    <row r="56" spans="2:18">
      <c r="B56" s="6" t="s">
        <v>233</v>
      </c>
      <c r="C56" s="17">
        <v>1116193</v>
      </c>
      <c r="D56" s="6" t="s">
        <v>194</v>
      </c>
      <c r="E56" s="6" t="s">
        <v>195</v>
      </c>
      <c r="F56" s="6"/>
      <c r="G56" s="53">
        <v>42698</v>
      </c>
      <c r="H56" s="17">
        <v>2.92</v>
      </c>
      <c r="I56" s="6" t="s">
        <v>104</v>
      </c>
      <c r="J56" s="18">
        <v>1.5E-3</v>
      </c>
      <c r="K56" s="8">
        <v>2.2000000000000001E-3</v>
      </c>
      <c r="L56" s="7">
        <v>215515136.54902256</v>
      </c>
      <c r="M56" s="7">
        <v>99.75</v>
      </c>
      <c r="N56" s="7">
        <v>214976.34870765</v>
      </c>
      <c r="O56" s="8">
        <v>1.0999999999999999E-2</v>
      </c>
      <c r="P56" s="8">
        <v>2.6798341238860008E-2</v>
      </c>
      <c r="Q56" s="8">
        <v>8.4906181594417186E-3</v>
      </c>
    </row>
    <row r="57" spans="2:18">
      <c r="B57" s="13" t="s">
        <v>234</v>
      </c>
      <c r="C57" s="14"/>
      <c r="D57" s="13"/>
      <c r="E57" s="13"/>
      <c r="F57" s="13"/>
      <c r="G57" s="13"/>
      <c r="I57" s="13"/>
      <c r="L57" s="15">
        <v>0</v>
      </c>
      <c r="N57" s="15">
        <v>0</v>
      </c>
      <c r="P57" s="16">
        <v>0</v>
      </c>
      <c r="Q57" s="16">
        <v>0</v>
      </c>
    </row>
    <row r="58" spans="2:18">
      <c r="B58" s="3" t="s">
        <v>235</v>
      </c>
      <c r="C58" s="12"/>
      <c r="D58" s="3"/>
      <c r="E58" s="3"/>
      <c r="F58" s="3"/>
      <c r="G58" s="3"/>
      <c r="H58" s="12">
        <v>4.74</v>
      </c>
      <c r="I58" s="3"/>
      <c r="K58" s="10">
        <v>6.5100000000000005E-2</v>
      </c>
      <c r="L58" s="9">
        <v>180657651.14690992</v>
      </c>
      <c r="N58" s="9">
        <v>83764.43173474104</v>
      </c>
      <c r="P58" s="10">
        <v>1.0441836224316265E-2</v>
      </c>
      <c r="Q58" s="10">
        <v>3.3083258203882582E-3</v>
      </c>
    </row>
    <row r="59" spans="2:18">
      <c r="B59" s="13" t="s">
        <v>236</v>
      </c>
      <c r="C59" s="14"/>
      <c r="D59" s="13"/>
      <c r="E59" s="13"/>
      <c r="F59" s="13"/>
      <c r="G59" s="13"/>
      <c r="H59" s="47">
        <v>3.5468191016225399</v>
      </c>
      <c r="I59" s="13"/>
      <c r="K59" s="16">
        <v>6.5100000000000005E-2</v>
      </c>
      <c r="L59" s="15">
        <v>180657651.14690992</v>
      </c>
      <c r="N59" s="15">
        <v>83764.43173474104</v>
      </c>
      <c r="P59" s="16">
        <v>1.0441836224316265E-2</v>
      </c>
      <c r="Q59" s="16">
        <v>3.3083258203882582E-3</v>
      </c>
    </row>
    <row r="60" spans="2:18">
      <c r="B60" s="6" t="s">
        <v>2287</v>
      </c>
      <c r="C60" s="17" t="s">
        <v>2288</v>
      </c>
      <c r="D60" s="6" t="s">
        <v>727</v>
      </c>
      <c r="E60" s="6" t="s">
        <v>102</v>
      </c>
      <c r="F60" s="6" t="s">
        <v>724</v>
      </c>
      <c r="G60" s="53">
        <v>42915</v>
      </c>
      <c r="H60" s="17">
        <v>3.81</v>
      </c>
      <c r="I60" s="6" t="s">
        <v>42</v>
      </c>
      <c r="J60" s="18">
        <v>0</v>
      </c>
      <c r="K60" s="8">
        <v>8.3299999999999999E-2</v>
      </c>
      <c r="L60" s="7">
        <v>11135285.530715281</v>
      </c>
      <c r="M60" s="7">
        <v>21.7</v>
      </c>
      <c r="N60" s="7">
        <v>8433.0857909766055</v>
      </c>
      <c r="O60" s="8">
        <v>1.44E-2</v>
      </c>
      <c r="P60" s="8">
        <v>1.0512445303018151E-3</v>
      </c>
      <c r="Q60" s="8">
        <v>3.3306971574984196E-4</v>
      </c>
      <c r="R60" s="11"/>
    </row>
    <row r="61" spans="2:18">
      <c r="B61" s="6" t="s">
        <v>237</v>
      </c>
      <c r="C61" s="17" t="s">
        <v>238</v>
      </c>
      <c r="D61" s="6" t="s">
        <v>119</v>
      </c>
      <c r="E61" s="6" t="s">
        <v>102</v>
      </c>
      <c r="F61" s="6" t="s">
        <v>167</v>
      </c>
      <c r="G61" s="53">
        <v>42794</v>
      </c>
      <c r="H61" s="17">
        <v>0.22</v>
      </c>
      <c r="I61" s="6" t="s">
        <v>59</v>
      </c>
      <c r="J61" s="18">
        <v>0</v>
      </c>
      <c r="K61" s="8">
        <v>8.6999999999999994E-2</v>
      </c>
      <c r="L61" s="7">
        <v>3896595.645591313</v>
      </c>
      <c r="M61" s="7">
        <v>97.99</v>
      </c>
      <c r="N61" s="7">
        <v>4057.2980300919221</v>
      </c>
      <c r="O61" s="8">
        <v>0.01</v>
      </c>
      <c r="P61" s="8">
        <v>5.0577125238097725E-4</v>
      </c>
      <c r="Q61" s="8">
        <v>1.6024538764221604E-4</v>
      </c>
    </row>
    <row r="62" spans="2:18">
      <c r="B62" s="6" t="s">
        <v>239</v>
      </c>
      <c r="C62" s="17" t="s">
        <v>240</v>
      </c>
      <c r="D62" s="6" t="s">
        <v>119</v>
      </c>
      <c r="E62" s="6" t="s">
        <v>241</v>
      </c>
      <c r="F62" s="6" t="s">
        <v>242</v>
      </c>
      <c r="G62" s="53">
        <v>42766</v>
      </c>
      <c r="H62" s="17">
        <v>6.59</v>
      </c>
      <c r="I62" s="6" t="s">
        <v>2266</v>
      </c>
      <c r="J62" s="18">
        <v>5.7500000000000002E-2</v>
      </c>
      <c r="K62" s="8">
        <v>6.7900000000000002E-2</v>
      </c>
      <c r="L62" s="7">
        <v>404722.55377539835</v>
      </c>
      <c r="M62" s="7">
        <v>9536.7099999999991</v>
      </c>
      <c r="N62" s="7">
        <v>7507.1585622109133</v>
      </c>
      <c r="O62" s="8"/>
      <c r="P62" s="8">
        <v>9.3582107098648794E-4</v>
      </c>
      <c r="Q62" s="8">
        <v>2.9649967169550378E-4</v>
      </c>
    </row>
    <row r="63" spans="2:18">
      <c r="B63" s="6" t="s">
        <v>243</v>
      </c>
      <c r="C63" s="17" t="s">
        <v>244</v>
      </c>
      <c r="D63" s="6" t="s">
        <v>119</v>
      </c>
      <c r="E63" s="6" t="s">
        <v>241</v>
      </c>
      <c r="F63" s="6" t="s">
        <v>242</v>
      </c>
      <c r="G63" s="53">
        <v>42766</v>
      </c>
      <c r="H63" s="17">
        <v>4.1900000000000004</v>
      </c>
      <c r="I63" s="6" t="s">
        <v>2266</v>
      </c>
      <c r="J63" s="18">
        <v>6.5000000000000002E-2</v>
      </c>
      <c r="K63" s="8">
        <v>6.6500000000000004E-2</v>
      </c>
      <c r="L63" s="7">
        <v>109278177.119413</v>
      </c>
      <c r="M63" s="7">
        <v>99.92</v>
      </c>
      <c r="N63" s="7">
        <v>21237.601765366049</v>
      </c>
      <c r="O63" s="8"/>
      <c r="P63" s="8">
        <v>2.6474191352894734E-3</v>
      </c>
      <c r="Q63" s="8">
        <v>8.3879165450534844E-4</v>
      </c>
    </row>
    <row r="64" spans="2:18">
      <c r="B64" s="6" t="s">
        <v>2740</v>
      </c>
      <c r="C64" s="17" t="s">
        <v>2741</v>
      </c>
      <c r="D64" s="6" t="s">
        <v>119</v>
      </c>
      <c r="E64" s="6" t="s">
        <v>376</v>
      </c>
      <c r="F64" s="6" t="s">
        <v>167</v>
      </c>
      <c r="G64" s="53">
        <v>41851</v>
      </c>
      <c r="H64" s="17">
        <v>1.67</v>
      </c>
      <c r="I64" s="6" t="s">
        <v>42</v>
      </c>
      <c r="J64" s="18">
        <f>513%/100</f>
        <v>5.1299999999999998E-2</v>
      </c>
      <c r="K64" s="8">
        <f>158%/100</f>
        <v>1.5800000000000002E-2</v>
      </c>
      <c r="L64" s="7">
        <v>1360000</v>
      </c>
      <c r="M64" s="7">
        <v>107.38272222413794</v>
      </c>
      <c r="N64" s="7">
        <v>5096.8135274779997</v>
      </c>
      <c r="O64" s="8">
        <v>9.9000000000000008E-3</v>
      </c>
      <c r="P64" s="8">
        <v>6.353543027467596E-4</v>
      </c>
      <c r="Q64" s="8">
        <v>2.0130166761062377E-4</v>
      </c>
    </row>
    <row r="65" spans="2:19">
      <c r="B65" s="6" t="s">
        <v>2742</v>
      </c>
      <c r="C65" s="17" t="s">
        <v>718</v>
      </c>
      <c r="D65" s="6" t="s">
        <v>119</v>
      </c>
      <c r="E65" s="6" t="s">
        <v>102</v>
      </c>
      <c r="F65" s="6" t="s">
        <v>167</v>
      </c>
      <c r="G65" s="53">
        <v>42766</v>
      </c>
      <c r="H65" s="17">
        <v>5.99</v>
      </c>
      <c r="I65" s="6" t="s">
        <v>119</v>
      </c>
      <c r="J65" s="18">
        <f t="shared" ref="J65:J67" si="0">513%/100</f>
        <v>5.1299999999999998E-2</v>
      </c>
      <c r="K65" s="8">
        <f t="shared" ref="K65:K67" si="1">158%/100</f>
        <v>1.5800000000000002E-2</v>
      </c>
      <c r="L65" s="7">
        <v>2919124.88</v>
      </c>
      <c r="M65" s="7">
        <v>102.91500000000025</v>
      </c>
      <c r="N65" s="7">
        <v>162.528159730634</v>
      </c>
      <c r="O65" s="8">
        <v>2E-3</v>
      </c>
      <c r="P65" s="8">
        <v>2.0260298919247969E-5</v>
      </c>
      <c r="Q65" s="8">
        <v>6.419145886165378E-6</v>
      </c>
      <c r="S65" s="41"/>
    </row>
    <row r="66" spans="2:19">
      <c r="B66" s="6" t="s">
        <v>2261</v>
      </c>
      <c r="C66" s="17" t="s">
        <v>2262</v>
      </c>
      <c r="D66" s="6" t="s">
        <v>194</v>
      </c>
      <c r="E66" s="6" t="s">
        <v>2263</v>
      </c>
      <c r="F66" s="6" t="s">
        <v>2264</v>
      </c>
      <c r="G66" s="53">
        <v>41882</v>
      </c>
      <c r="H66" s="17">
        <v>1.19</v>
      </c>
      <c r="I66" s="6" t="s">
        <v>59</v>
      </c>
      <c r="J66" s="18">
        <f t="shared" si="0"/>
        <v>5.1299999999999998E-2</v>
      </c>
      <c r="K66" s="8">
        <f t="shared" si="1"/>
        <v>1.5800000000000002E-2</v>
      </c>
      <c r="L66" s="7">
        <v>1902948.31</v>
      </c>
      <c r="M66" s="7">
        <v>105.24</v>
      </c>
      <c r="N66" s="7">
        <v>2131.2337532966999</v>
      </c>
      <c r="O66" s="8">
        <v>1E-3</v>
      </c>
      <c r="P66" s="8">
        <v>2.6567354838783223E-4</v>
      </c>
      <c r="Q66" s="8">
        <v>8.417433878907516E-5</v>
      </c>
    </row>
    <row r="67" spans="2:19">
      <c r="B67" s="6" t="s">
        <v>2743</v>
      </c>
      <c r="C67" s="17" t="s">
        <v>844</v>
      </c>
      <c r="D67" s="6" t="s">
        <v>119</v>
      </c>
      <c r="E67" s="6" t="s">
        <v>2744</v>
      </c>
      <c r="F67" s="6" t="s">
        <v>2264</v>
      </c>
      <c r="G67" s="53">
        <v>42794</v>
      </c>
      <c r="H67" s="17">
        <v>3.91</v>
      </c>
      <c r="I67" s="6" t="s">
        <v>42</v>
      </c>
      <c r="J67" s="18">
        <f t="shared" si="0"/>
        <v>5.1299999999999998E-2</v>
      </c>
      <c r="K67" s="8">
        <f t="shared" si="1"/>
        <v>1.5800000000000002E-2</v>
      </c>
      <c r="L67" s="7">
        <v>186823.98</v>
      </c>
      <c r="M67" s="7">
        <v>101.88420000000001</v>
      </c>
      <c r="N67" s="7">
        <v>664.300969834748</v>
      </c>
      <c r="O67" s="8">
        <v>2E-3</v>
      </c>
      <c r="P67" s="8">
        <v>8.2809872723006803E-5</v>
      </c>
      <c r="Q67" s="8">
        <v>2.623696007361271E-5</v>
      </c>
    </row>
    <row r="68" spans="2:19">
      <c r="B68" s="6" t="s">
        <v>245</v>
      </c>
      <c r="C68" s="17" t="s">
        <v>246</v>
      </c>
      <c r="D68" s="6" t="s">
        <v>119</v>
      </c>
      <c r="E68" s="6" t="s">
        <v>247</v>
      </c>
      <c r="F68" s="6" t="s">
        <v>167</v>
      </c>
      <c r="G68" s="53">
        <v>42766</v>
      </c>
      <c r="H68" s="17">
        <v>6.35</v>
      </c>
      <c r="I68" s="6" t="s">
        <v>42</v>
      </c>
      <c r="J68" s="18">
        <v>4.2500000000000003E-2</v>
      </c>
      <c r="K68" s="8">
        <v>4.5199999999999997E-2</v>
      </c>
      <c r="L68" s="7">
        <v>4214108.1067878511</v>
      </c>
      <c r="M68" s="7">
        <v>100.33</v>
      </c>
      <c r="N68" s="7">
        <v>14755.771175755479</v>
      </c>
      <c r="O68" s="8">
        <v>9.0000000000000002E-6</v>
      </c>
      <c r="P68" s="8">
        <v>1.8394125381121908E-3</v>
      </c>
      <c r="Q68" s="8">
        <v>5.8278791808774361E-4</v>
      </c>
    </row>
    <row r="69" spans="2:19">
      <c r="B69" s="6" t="s">
        <v>248</v>
      </c>
      <c r="C69" s="17" t="s">
        <v>249</v>
      </c>
      <c r="D69" s="6" t="s">
        <v>119</v>
      </c>
      <c r="E69" s="6" t="s">
        <v>247</v>
      </c>
      <c r="F69" s="6" t="s">
        <v>167</v>
      </c>
      <c r="G69" s="53">
        <v>42766</v>
      </c>
      <c r="H69" s="17">
        <v>2.36</v>
      </c>
      <c r="I69" s="6" t="s">
        <v>59</v>
      </c>
      <c r="J69" s="18">
        <v>0.1</v>
      </c>
      <c r="K69" s="8">
        <v>4.36E-2</v>
      </c>
      <c r="L69" s="7">
        <v>17633004.049146034</v>
      </c>
      <c r="M69" s="7">
        <v>105.24</v>
      </c>
      <c r="N69" s="7">
        <v>19718.64</v>
      </c>
      <c r="O69" s="8">
        <v>2.1549999999999998E-3</v>
      </c>
      <c r="P69" s="8">
        <v>2.4580696744684744E-3</v>
      </c>
      <c r="Q69" s="8">
        <v>7.7879936034812758E-4</v>
      </c>
    </row>
    <row r="70" spans="2:19">
      <c r="B70" s="13" t="s">
        <v>250</v>
      </c>
      <c r="C70" s="14"/>
      <c r="D70" s="13"/>
      <c r="E70" s="13"/>
      <c r="F70" s="13"/>
      <c r="G70" s="13"/>
      <c r="I70" s="13"/>
      <c r="L70" s="15">
        <v>0</v>
      </c>
      <c r="N70" s="15">
        <v>0</v>
      </c>
      <c r="P70" s="16">
        <v>0</v>
      </c>
      <c r="Q70" s="16">
        <v>0</v>
      </c>
    </row>
    <row r="73" spans="2:19">
      <c r="B73" s="6" t="s">
        <v>177</v>
      </c>
      <c r="C73" s="17"/>
      <c r="D73" s="6"/>
      <c r="E73" s="6"/>
      <c r="F73" s="6"/>
      <c r="G73" s="6"/>
      <c r="I73" s="6"/>
    </row>
    <row r="76" spans="2:19">
      <c r="R76" s="41"/>
    </row>
    <row r="77" spans="2:19">
      <c r="B77" s="5" t="s">
        <v>83</v>
      </c>
    </row>
    <row r="79" spans="2:19" s="43" customForma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</sheetData>
  <conditionalFormatting sqref="C1:C29 C31:C62 C70:C1048576">
    <cfRule type="duplicateValues" dxfId="61" priority="20"/>
  </conditionalFormatting>
  <conditionalFormatting sqref="C68:C69">
    <cfRule type="duplicateValues" dxfId="60" priority="14"/>
  </conditionalFormatting>
  <conditionalFormatting sqref="C1:C29 C31:C62 C68:C1048576">
    <cfRule type="duplicateValues" dxfId="59" priority="13"/>
  </conditionalFormatting>
  <conditionalFormatting sqref="C30">
    <cfRule type="duplicateValues" dxfId="58" priority="8"/>
  </conditionalFormatting>
  <conditionalFormatting sqref="C30">
    <cfRule type="duplicateValues" dxfId="57" priority="7"/>
  </conditionalFormatting>
  <conditionalFormatting sqref="C63:C67">
    <cfRule type="duplicateValues" dxfId="56" priority="2"/>
  </conditionalFormatting>
  <conditionalFormatting sqref="C63:C67">
    <cfRule type="duplicateValues" dxfId="55" priority="1"/>
  </conditionalFormatting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zoomScale="75" zoomScaleNormal="75" workbookViewId="0">
      <selection activeCell="A40" sqref="A40"/>
    </sheetView>
  </sheetViews>
  <sheetFormatPr defaultColWidth="9.140625" defaultRowHeight="12.75"/>
  <cols>
    <col min="2" max="2" width="44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2267</v>
      </c>
    </row>
    <row r="2" spans="2:16" ht="15.75">
      <c r="B2" s="1" t="s">
        <v>2244</v>
      </c>
    </row>
    <row r="3" spans="2:16" ht="15.75">
      <c r="B3" s="1" t="s">
        <v>1</v>
      </c>
    </row>
    <row r="4" spans="2:16" ht="15.75">
      <c r="B4" s="1" t="s">
        <v>2</v>
      </c>
    </row>
    <row r="6" spans="2:16" ht="15.75">
      <c r="B6" s="2" t="s">
        <v>2235</v>
      </c>
    </row>
    <row r="7" spans="2:16">
      <c r="B7" s="3" t="s">
        <v>85</v>
      </c>
      <c r="C7" s="3" t="s">
        <v>86</v>
      </c>
      <c r="D7" s="3" t="s">
        <v>253</v>
      </c>
      <c r="E7" s="3" t="s">
        <v>88</v>
      </c>
      <c r="F7" s="3" t="s">
        <v>89</v>
      </c>
      <c r="G7" s="3" t="s">
        <v>181</v>
      </c>
      <c r="H7" s="3" t="s">
        <v>182</v>
      </c>
      <c r="I7" s="3" t="s">
        <v>90</v>
      </c>
      <c r="J7" s="3" t="s">
        <v>91</v>
      </c>
      <c r="K7" s="3" t="s">
        <v>2231</v>
      </c>
      <c r="L7" s="3" t="s">
        <v>183</v>
      </c>
      <c r="M7" s="3" t="s">
        <v>2232</v>
      </c>
      <c r="N7" s="3" t="s">
        <v>184</v>
      </c>
      <c r="O7" s="3" t="s">
        <v>185</v>
      </c>
      <c r="P7" s="3" t="s">
        <v>95</v>
      </c>
    </row>
    <row r="8" spans="2:16" ht="13.5" thickBot="1">
      <c r="B8" s="4"/>
      <c r="C8" s="4"/>
      <c r="D8" s="4"/>
      <c r="E8" s="4"/>
      <c r="F8" s="4"/>
      <c r="G8" s="4" t="s">
        <v>186</v>
      </c>
      <c r="H8" s="4" t="s">
        <v>187</v>
      </c>
      <c r="I8" s="4"/>
      <c r="J8" s="4" t="s">
        <v>96</v>
      </c>
      <c r="K8" s="4" t="s">
        <v>96</v>
      </c>
      <c r="L8" s="4" t="s">
        <v>2283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2236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2237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2238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2239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2240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2241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2216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2242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2243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177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6"/>
  <sheetViews>
    <sheetView rightToLeft="1" zoomScale="75" zoomScaleNormal="75" workbookViewId="0">
      <selection activeCell="D34" sqref="D34"/>
    </sheetView>
  </sheetViews>
  <sheetFormatPr defaultColWidth="9.140625" defaultRowHeight="12.75"/>
  <cols>
    <col min="2" max="2" width="5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11.7109375" customWidth="1"/>
    <col min="18" max="18" width="24.7109375" customWidth="1"/>
    <col min="19" max="19" width="27.7109375" customWidth="1"/>
    <col min="20" max="20" width="20.7109375" customWidth="1"/>
  </cols>
  <sheetData>
    <row r="1" spans="2:20" ht="15.75">
      <c r="B1" s="1" t="s">
        <v>0</v>
      </c>
    </row>
    <row r="2" spans="2:20" ht="15.75">
      <c r="B2" s="1" t="s">
        <v>2244</v>
      </c>
    </row>
    <row r="3" spans="2:20" ht="15.75">
      <c r="B3" s="1" t="s">
        <v>1</v>
      </c>
    </row>
    <row r="4" spans="2:20" ht="15.75">
      <c r="B4" s="1" t="s">
        <v>2</v>
      </c>
    </row>
    <row r="6" spans="2:20" ht="15.75">
      <c r="B6" s="2" t="s">
        <v>178</v>
      </c>
    </row>
    <row r="7" spans="2:20" ht="15.75">
      <c r="B7" s="2" t="s">
        <v>251</v>
      </c>
    </row>
    <row r="8" spans="2:20">
      <c r="B8" s="3" t="s">
        <v>85</v>
      </c>
      <c r="C8" s="3" t="s">
        <v>86</v>
      </c>
      <c r="D8" s="3" t="s">
        <v>180</v>
      </c>
      <c r="E8" s="3" t="s">
        <v>252</v>
      </c>
      <c r="F8" s="3" t="s">
        <v>87</v>
      </c>
      <c r="G8" s="3" t="s">
        <v>253</v>
      </c>
      <c r="H8" s="3" t="s">
        <v>88</v>
      </c>
      <c r="I8" s="3" t="s">
        <v>89</v>
      </c>
      <c r="J8" s="3" t="s">
        <v>181</v>
      </c>
      <c r="K8" s="3" t="s">
        <v>182</v>
      </c>
      <c r="L8" s="3" t="s">
        <v>90</v>
      </c>
      <c r="M8" s="3" t="s">
        <v>91</v>
      </c>
      <c r="N8" s="3" t="s">
        <v>92</v>
      </c>
      <c r="O8" s="3" t="s">
        <v>183</v>
      </c>
      <c r="P8" s="3" t="s">
        <v>41</v>
      </c>
      <c r="Q8" s="3" t="s">
        <v>93</v>
      </c>
      <c r="R8" s="3" t="s">
        <v>184</v>
      </c>
      <c r="S8" s="3" t="s">
        <v>185</v>
      </c>
      <c r="T8" s="3" t="s">
        <v>95</v>
      </c>
    </row>
    <row r="9" spans="2:20" ht="13.5" thickBot="1">
      <c r="B9" s="4"/>
      <c r="C9" s="4"/>
      <c r="D9" s="4"/>
      <c r="E9" s="4"/>
      <c r="F9" s="4"/>
      <c r="G9" s="4"/>
      <c r="H9" s="4"/>
      <c r="I9" s="4"/>
      <c r="J9" s="4" t="s">
        <v>186</v>
      </c>
      <c r="K9" s="4" t="s">
        <v>187</v>
      </c>
      <c r="L9" s="4"/>
      <c r="M9" s="4" t="s">
        <v>96</v>
      </c>
      <c r="N9" s="4" t="s">
        <v>96</v>
      </c>
      <c r="O9" s="4" t="s">
        <v>188</v>
      </c>
      <c r="P9" s="4" t="s">
        <v>189</v>
      </c>
      <c r="Q9" s="4" t="s">
        <v>97</v>
      </c>
      <c r="R9" s="4" t="s">
        <v>96</v>
      </c>
      <c r="S9" s="4" t="s">
        <v>96</v>
      </c>
      <c r="T9" s="4" t="s">
        <v>96</v>
      </c>
    </row>
    <row r="11" spans="2:20">
      <c r="B11" s="3" t="s">
        <v>254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Q11" s="9">
        <v>0</v>
      </c>
      <c r="S11" s="10">
        <v>0</v>
      </c>
      <c r="T11" s="10">
        <v>0</v>
      </c>
    </row>
    <row r="12" spans="2:20">
      <c r="B12" s="3" t="s">
        <v>255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Q12" s="9">
        <v>0</v>
      </c>
      <c r="S12" s="10">
        <v>0</v>
      </c>
      <c r="T12" s="10">
        <v>0</v>
      </c>
    </row>
    <row r="13" spans="2:20">
      <c r="B13" s="13" t="s">
        <v>256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Q13" s="15">
        <v>0</v>
      </c>
      <c r="S13" s="16">
        <v>0</v>
      </c>
      <c r="T13" s="16">
        <v>0</v>
      </c>
    </row>
    <row r="14" spans="2:20">
      <c r="B14" s="13" t="s">
        <v>257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Q14" s="15">
        <v>0</v>
      </c>
      <c r="S14" s="16">
        <v>0</v>
      </c>
      <c r="T14" s="16">
        <v>0</v>
      </c>
    </row>
    <row r="15" spans="2:20">
      <c r="B15" s="13" t="s">
        <v>258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Q15" s="15">
        <v>0</v>
      </c>
      <c r="S15" s="16">
        <v>0</v>
      </c>
      <c r="T15" s="16">
        <v>0</v>
      </c>
    </row>
    <row r="16" spans="2:20">
      <c r="B16" s="13" t="s">
        <v>259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Q16" s="15">
        <v>0</v>
      </c>
      <c r="S16" s="16">
        <v>0</v>
      </c>
      <c r="T16" s="16">
        <v>0</v>
      </c>
    </row>
    <row r="17" spans="2:20">
      <c r="B17" s="3" t="s">
        <v>260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Q17" s="9">
        <v>0</v>
      </c>
      <c r="S17" s="10">
        <v>0</v>
      </c>
      <c r="T17" s="10">
        <v>0</v>
      </c>
    </row>
    <row r="18" spans="2:20">
      <c r="B18" s="13" t="s">
        <v>261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Q18" s="15">
        <v>0</v>
      </c>
      <c r="S18" s="16">
        <v>0</v>
      </c>
      <c r="T18" s="16">
        <v>0</v>
      </c>
    </row>
    <row r="19" spans="2:20">
      <c r="B19" s="13" t="s">
        <v>262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Q19" s="15">
        <v>0</v>
      </c>
      <c r="S19" s="16">
        <v>0</v>
      </c>
      <c r="T19" s="16">
        <v>0</v>
      </c>
    </row>
    <row r="22" spans="2:20">
      <c r="B22" s="6" t="s">
        <v>177</v>
      </c>
      <c r="C22" s="17"/>
      <c r="D22" s="6"/>
      <c r="E22" s="6"/>
      <c r="F22" s="6"/>
      <c r="G22" s="6"/>
      <c r="H22" s="6"/>
      <c r="I22" s="6"/>
      <c r="J22" s="6"/>
      <c r="L22" s="6"/>
    </row>
    <row r="26" spans="2:20">
      <c r="B26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4"/>
  <sheetViews>
    <sheetView rightToLeft="1" zoomScale="75" zoomScaleNormal="75" workbookViewId="0">
      <pane xSplit="3" ySplit="13" topLeftCell="F182" activePane="bottomRight" state="frozen"/>
      <selection sqref="A1:XFD1048576"/>
      <selection pane="topRight" sqref="A1:XFD1048576"/>
      <selection pane="bottomLeft" sqref="A1:XFD1048576"/>
      <selection pane="bottomRight" activeCell="M199" sqref="M199"/>
    </sheetView>
  </sheetViews>
  <sheetFormatPr defaultColWidth="9.140625" defaultRowHeight="12.75"/>
  <cols>
    <col min="1" max="1" width="52.7109375" customWidth="1"/>
    <col min="2" max="2" width="15.7109375" customWidth="1"/>
    <col min="3" max="3" width="12.7109375" customWidth="1"/>
    <col min="4" max="4" width="11.7109375" customWidth="1"/>
    <col min="5" max="5" width="13.7109375" customWidth="1"/>
    <col min="6" max="6" width="18.42578125" customWidth="1"/>
    <col min="7" max="7" width="8.7109375" customWidth="1"/>
    <col min="8" max="8" width="10.7109375" customWidth="1"/>
    <col min="9" max="9" width="14.7109375" customWidth="1"/>
    <col min="10" max="10" width="8.7109375" customWidth="1"/>
    <col min="11" max="11" width="17.7109375" customWidth="1"/>
    <col min="12" max="12" width="14.7109375" customWidth="1"/>
    <col min="13" max="13" width="16.7109375" customWidth="1"/>
    <col min="14" max="14" width="20.7109375" customWidth="1"/>
    <col min="15" max="15" width="13.7109375" customWidth="1"/>
    <col min="16" max="16" width="21.7109375" customWidth="1"/>
    <col min="17" max="17" width="20.5703125" bestFit="1" customWidth="1"/>
    <col min="18" max="20" width="20.28515625" customWidth="1"/>
    <col min="21" max="21" width="20" style="86" bestFit="1" customWidth="1"/>
    <col min="22" max="23" width="15.7109375" bestFit="1" customWidth="1"/>
    <col min="25" max="25" width="14" bestFit="1" customWidth="1"/>
    <col min="26" max="26" width="11.5703125" bestFit="1" customWidth="1"/>
  </cols>
  <sheetData>
    <row r="1" spans="1:21" ht="15.75">
      <c r="A1" s="1" t="s">
        <v>2267</v>
      </c>
    </row>
    <row r="2" spans="1:21" ht="15.75">
      <c r="A2" s="1" t="s">
        <v>3427</v>
      </c>
    </row>
    <row r="3" spans="1:21" ht="15.75">
      <c r="A3" s="1" t="s">
        <v>1</v>
      </c>
    </row>
    <row r="4" spans="1:21" ht="15.75">
      <c r="A4" s="1" t="s">
        <v>2</v>
      </c>
    </row>
    <row r="6" spans="1:21" ht="15.75">
      <c r="A6" s="2" t="s">
        <v>178</v>
      </c>
    </row>
    <row r="7" spans="1:21" ht="15.75">
      <c r="A7" s="2" t="s">
        <v>263</v>
      </c>
    </row>
    <row r="8" spans="1:21" s="42" customFormat="1">
      <c r="A8" s="3" t="s">
        <v>85</v>
      </c>
      <c r="B8" s="3" t="s">
        <v>86</v>
      </c>
      <c r="C8" s="3" t="s">
        <v>180</v>
      </c>
      <c r="D8" s="3" t="s">
        <v>252</v>
      </c>
      <c r="E8" s="3" t="s">
        <v>87</v>
      </c>
      <c r="F8" s="3" t="s">
        <v>253</v>
      </c>
      <c r="G8" s="3" t="s">
        <v>88</v>
      </c>
      <c r="H8" s="3" t="s">
        <v>89</v>
      </c>
      <c r="I8" s="3" t="s">
        <v>181</v>
      </c>
      <c r="J8" s="3" t="s">
        <v>182</v>
      </c>
      <c r="K8" s="3" t="s">
        <v>90</v>
      </c>
      <c r="L8" s="3" t="s">
        <v>91</v>
      </c>
      <c r="M8" s="3" t="s">
        <v>92</v>
      </c>
      <c r="N8" s="3" t="s">
        <v>183</v>
      </c>
      <c r="O8" s="3" t="s">
        <v>41</v>
      </c>
      <c r="P8" s="3" t="s">
        <v>2289</v>
      </c>
      <c r="Q8" s="3" t="s">
        <v>93</v>
      </c>
      <c r="R8" s="3" t="s">
        <v>184</v>
      </c>
      <c r="S8" s="3" t="s">
        <v>185</v>
      </c>
      <c r="T8" s="3" t="s">
        <v>95</v>
      </c>
      <c r="U8" s="91"/>
    </row>
    <row r="9" spans="1:21" ht="13.5" thickBot="1">
      <c r="A9" s="4"/>
      <c r="B9" s="4"/>
      <c r="C9" s="4"/>
      <c r="D9" s="4"/>
      <c r="E9" s="4"/>
      <c r="F9" s="4"/>
      <c r="G9" s="4"/>
      <c r="H9" s="4"/>
      <c r="I9" s="4" t="s">
        <v>186</v>
      </c>
      <c r="J9" s="4" t="s">
        <v>187</v>
      </c>
      <c r="K9" s="4"/>
      <c r="L9" s="4" t="s">
        <v>96</v>
      </c>
      <c r="M9" s="4" t="s">
        <v>96</v>
      </c>
      <c r="N9" s="4" t="s">
        <v>2283</v>
      </c>
      <c r="O9" s="4" t="s">
        <v>189</v>
      </c>
      <c r="P9" s="4" t="s">
        <v>97</v>
      </c>
      <c r="Q9" s="4" t="s">
        <v>97</v>
      </c>
      <c r="R9" s="4" t="s">
        <v>96</v>
      </c>
      <c r="S9" s="4" t="s">
        <v>96</v>
      </c>
      <c r="T9" s="4" t="s">
        <v>96</v>
      </c>
    </row>
    <row r="10" spans="1:21" ht="13.5" thickTop="1"/>
    <row r="11" spans="1:21">
      <c r="A11" s="3" t="s">
        <v>264</v>
      </c>
      <c r="B11" s="12"/>
      <c r="C11" s="3"/>
      <c r="D11" s="3"/>
      <c r="E11" s="3"/>
      <c r="F11" s="3"/>
      <c r="G11" s="3"/>
      <c r="H11" s="3"/>
      <c r="I11" s="3"/>
      <c r="J11" s="12">
        <v>4.12</v>
      </c>
      <c r="K11" s="3"/>
      <c r="M11" s="10">
        <v>3.44E-2</v>
      </c>
      <c r="N11" s="9">
        <f>+N12+N465</f>
        <v>3736742150.6042042</v>
      </c>
      <c r="Q11" s="9">
        <f>+Q12+Q465</f>
        <v>3995926.0402415264</v>
      </c>
      <c r="S11" s="10">
        <v>1</v>
      </c>
      <c r="T11" s="10">
        <f>+T12+T465</f>
        <v>0.15780421698987906</v>
      </c>
    </row>
    <row r="12" spans="1:21">
      <c r="A12" s="3" t="s">
        <v>265</v>
      </c>
      <c r="B12" s="12"/>
      <c r="C12" s="3"/>
      <c r="D12" s="3"/>
      <c r="E12" s="3"/>
      <c r="F12" s="3"/>
      <c r="G12" s="3"/>
      <c r="H12" s="3"/>
      <c r="I12" s="3"/>
      <c r="J12" s="12">
        <v>4.05</v>
      </c>
      <c r="K12" s="3"/>
      <c r="M12" s="10">
        <v>2.5600000000000001E-2</v>
      </c>
      <c r="N12" s="9">
        <f>+N13+N254+N458+N464</f>
        <v>2853477136.563158</v>
      </c>
      <c r="Q12" s="9">
        <f>+Q13+Q254+Q458+Q464</f>
        <v>3149966.6002616715</v>
      </c>
      <c r="S12" s="10">
        <v>0.78783309442255234</v>
      </c>
      <c r="T12" s="10">
        <f>+T13+T254+T458+T464</f>
        <v>0.12439619950236101</v>
      </c>
    </row>
    <row r="13" spans="1:21">
      <c r="A13" s="13" t="s">
        <v>266</v>
      </c>
      <c r="B13" s="14"/>
      <c r="C13" s="13"/>
      <c r="D13" s="13"/>
      <c r="E13" s="13"/>
      <c r="F13" s="13"/>
      <c r="G13" s="13"/>
      <c r="H13" s="13"/>
      <c r="I13" s="13"/>
      <c r="J13" s="14">
        <v>3.86</v>
      </c>
      <c r="K13" s="13"/>
      <c r="M13" s="16">
        <v>2.4299999999999999E-2</v>
      </c>
      <c r="N13" s="15">
        <f>SUM(N14:N253)</f>
        <v>1764744829.0141203</v>
      </c>
      <c r="Q13" s="15">
        <f>SUM(Q14:Q253)</f>
        <v>1995823.9821425455</v>
      </c>
      <c r="S13" s="60">
        <v>0.49963484800716351</v>
      </c>
      <c r="T13" s="60">
        <f>SUM(T14:T253)</f>
        <v>7.8817635156377963E-2</v>
      </c>
    </row>
    <row r="14" spans="1:21">
      <c r="A14" s="6" t="s">
        <v>267</v>
      </c>
      <c r="B14" s="17">
        <v>6000160</v>
      </c>
      <c r="C14" s="6" t="s">
        <v>194</v>
      </c>
      <c r="D14" s="6"/>
      <c r="E14" s="45">
        <v>520000472</v>
      </c>
      <c r="F14" s="6" t="s">
        <v>315</v>
      </c>
      <c r="G14" s="6" t="s">
        <v>102</v>
      </c>
      <c r="H14" s="6" t="s">
        <v>269</v>
      </c>
      <c r="I14" s="6"/>
      <c r="J14" s="17">
        <v>0.03</v>
      </c>
      <c r="K14" s="6" t="s">
        <v>104</v>
      </c>
      <c r="L14" s="18">
        <v>1.2E-2</v>
      </c>
      <c r="M14" s="8">
        <v>4.5999999999999999E-3</v>
      </c>
      <c r="N14" s="7">
        <v>983150.00570593949</v>
      </c>
      <c r="O14" s="7">
        <v>102.7</v>
      </c>
      <c r="P14" s="7">
        <v>0</v>
      </c>
      <c r="Q14" s="7">
        <v>1009.69505586</v>
      </c>
      <c r="R14" s="8">
        <v>8.9999999999999998E-4</v>
      </c>
      <c r="S14" s="8">
        <f>+Q14/$Q$11</f>
        <v>2.5268111714073937E-4</v>
      </c>
      <c r="T14" s="8">
        <f>+Q14/'סכום נכסי הקרן'!$C$42</f>
        <v>3.9874145838522273E-5</v>
      </c>
    </row>
    <row r="15" spans="1:21">
      <c r="A15" s="6" t="s">
        <v>270</v>
      </c>
      <c r="B15" s="17">
        <v>6040315</v>
      </c>
      <c r="C15" s="6" t="s">
        <v>194</v>
      </c>
      <c r="D15" s="6"/>
      <c r="E15" s="45">
        <v>520018078</v>
      </c>
      <c r="F15" s="6" t="s">
        <v>271</v>
      </c>
      <c r="G15" s="6" t="s">
        <v>102</v>
      </c>
      <c r="H15" s="6" t="s">
        <v>103</v>
      </c>
      <c r="I15" s="6"/>
      <c r="J15" s="17">
        <v>2.98</v>
      </c>
      <c r="K15" s="6" t="s">
        <v>104</v>
      </c>
      <c r="L15" s="18">
        <v>5.8999999999999999E-3</v>
      </c>
      <c r="M15" s="8">
        <v>6.7000000000000002E-3</v>
      </c>
      <c r="N15" s="7">
        <v>42187288.090130262</v>
      </c>
      <c r="O15" s="7">
        <v>99.8</v>
      </c>
      <c r="P15" s="7">
        <v>121.40937</v>
      </c>
      <c r="Q15" s="7">
        <v>42224.322883950001</v>
      </c>
      <c r="R15" s="8">
        <v>7.1000000000000004E-3</v>
      </c>
      <c r="S15" s="8">
        <f t="shared" ref="S15:S78" si="0">+Q15/$Q$11</f>
        <v>1.0566842944219716E-2</v>
      </c>
      <c r="T15" s="8">
        <f>+Q15/'סכום נכסי הקרן'!$C$42</f>
        <v>1.66749237686762E-3</v>
      </c>
    </row>
    <row r="16" spans="1:21">
      <c r="A16" s="6" t="s">
        <v>272</v>
      </c>
      <c r="B16" s="17">
        <v>2310191</v>
      </c>
      <c r="C16" s="6" t="s">
        <v>194</v>
      </c>
      <c r="D16" s="6"/>
      <c r="E16" s="45">
        <v>520032046</v>
      </c>
      <c r="F16" s="6" t="s">
        <v>271</v>
      </c>
      <c r="G16" s="6" t="s">
        <v>102</v>
      </c>
      <c r="H16" s="6" t="s">
        <v>103</v>
      </c>
      <c r="I16" s="6"/>
      <c r="J16" s="17">
        <v>3.75</v>
      </c>
      <c r="K16" s="6" t="s">
        <v>104</v>
      </c>
      <c r="L16" s="18">
        <v>0.04</v>
      </c>
      <c r="M16" s="8">
        <v>6.4999999999999997E-3</v>
      </c>
      <c r="N16" s="7">
        <v>55685251.196751297</v>
      </c>
      <c r="O16" s="7">
        <v>118.17</v>
      </c>
      <c r="P16" s="7">
        <v>0</v>
      </c>
      <c r="Q16" s="7">
        <v>65803.26133920101</v>
      </c>
      <c r="R16" s="8">
        <v>2.4500000000000001E-2</v>
      </c>
      <c r="S16" s="8">
        <f t="shared" si="0"/>
        <v>1.6467587406903971E-2</v>
      </c>
      <c r="T16" s="8">
        <f>+Q16/'סכום נכסי הקרן'!$C$42</f>
        <v>2.5986547364588732E-3</v>
      </c>
    </row>
    <row r="17" spans="1:20">
      <c r="A17" s="6" t="s">
        <v>273</v>
      </c>
      <c r="B17" s="17">
        <v>2310209</v>
      </c>
      <c r="C17" s="6" t="s">
        <v>194</v>
      </c>
      <c r="D17" s="6"/>
      <c r="E17" s="45">
        <v>520032046</v>
      </c>
      <c r="F17" s="6" t="s">
        <v>271</v>
      </c>
      <c r="G17" s="6" t="s">
        <v>102</v>
      </c>
      <c r="H17" s="6" t="s">
        <v>103</v>
      </c>
      <c r="I17" s="6"/>
      <c r="J17" s="17">
        <v>5.0999999999999996</v>
      </c>
      <c r="K17" s="6" t="s">
        <v>104</v>
      </c>
      <c r="L17" s="18">
        <v>9.9000000000000008E-3</v>
      </c>
      <c r="M17" s="8">
        <v>8.0999999999999996E-3</v>
      </c>
      <c r="N17" s="7">
        <v>14151663.309531968</v>
      </c>
      <c r="O17" s="7">
        <v>102.13</v>
      </c>
      <c r="P17" s="7">
        <v>0</v>
      </c>
      <c r="Q17" s="7">
        <v>14453.093738025</v>
      </c>
      <c r="R17" s="8">
        <v>4.1999999999999997E-3</v>
      </c>
      <c r="S17" s="8">
        <f t="shared" si="0"/>
        <v>3.6169572690968547E-3</v>
      </c>
      <c r="T17" s="8">
        <f>+Q17/'סכום נכסי הקרן'!$C$42</f>
        <v>5.7077110973568026E-4</v>
      </c>
    </row>
    <row r="18" spans="1:20">
      <c r="A18" s="6" t="s">
        <v>274</v>
      </c>
      <c r="B18" s="17">
        <v>2310118</v>
      </c>
      <c r="C18" s="6" t="s">
        <v>194</v>
      </c>
      <c r="D18" s="6"/>
      <c r="E18" s="45">
        <v>520032046</v>
      </c>
      <c r="F18" s="6" t="s">
        <v>271</v>
      </c>
      <c r="G18" s="6" t="s">
        <v>102</v>
      </c>
      <c r="H18" s="6" t="s">
        <v>103</v>
      </c>
      <c r="I18" s="6"/>
      <c r="J18" s="17">
        <v>1.54</v>
      </c>
      <c r="K18" s="6" t="s">
        <v>104</v>
      </c>
      <c r="L18" s="18">
        <v>2.58E-2</v>
      </c>
      <c r="M18" s="8">
        <v>5.7999999999999996E-3</v>
      </c>
      <c r="N18" s="7">
        <v>41264740.237432308</v>
      </c>
      <c r="O18" s="7">
        <v>107.1</v>
      </c>
      <c r="P18" s="7">
        <v>0</v>
      </c>
      <c r="Q18" s="7">
        <v>44194.536794289997</v>
      </c>
      <c r="R18" s="8">
        <v>1.3899999999999999E-2</v>
      </c>
      <c r="S18" s="8">
        <f t="shared" si="0"/>
        <v>1.1059898594023712E-2</v>
      </c>
      <c r="T18" s="8">
        <f>+Q18/'סכום נכסי הקרן'!$C$42</f>
        <v>1.7452986376173757E-3</v>
      </c>
    </row>
    <row r="19" spans="1:20">
      <c r="A19" s="6" t="s">
        <v>275</v>
      </c>
      <c r="B19" s="17">
        <v>2310126</v>
      </c>
      <c r="C19" s="6" t="s">
        <v>194</v>
      </c>
      <c r="D19" s="6"/>
      <c r="E19" s="45">
        <v>520032046</v>
      </c>
      <c r="F19" s="6" t="s">
        <v>271</v>
      </c>
      <c r="G19" s="6" t="s">
        <v>102</v>
      </c>
      <c r="H19" s="6" t="s">
        <v>103</v>
      </c>
      <c r="I19" s="6"/>
      <c r="J19" s="17">
        <v>0.18</v>
      </c>
      <c r="K19" s="6" t="s">
        <v>104</v>
      </c>
      <c r="L19" s="18">
        <v>0</v>
      </c>
      <c r="M19" s="8">
        <v>6.7000000000000002E-3</v>
      </c>
      <c r="N19" s="7">
        <v>1625376.2148898679</v>
      </c>
      <c r="O19" s="7">
        <v>99.88</v>
      </c>
      <c r="P19" s="7">
        <v>0</v>
      </c>
      <c r="Q19" s="7">
        <v>1623.4257634320002</v>
      </c>
      <c r="R19" s="8">
        <v>8.0000000000000004E-4</v>
      </c>
      <c r="S19" s="8">
        <f t="shared" si="0"/>
        <v>4.0627022299288482E-4</v>
      </c>
      <c r="T19" s="8">
        <f>+Q19/'סכום נכסי הקרן'!$C$42</f>
        <v>6.4111154425695725E-5</v>
      </c>
    </row>
    <row r="20" spans="1:20">
      <c r="A20" s="6" t="s">
        <v>276</v>
      </c>
      <c r="B20" s="17">
        <v>2310142</v>
      </c>
      <c r="C20" s="6" t="s">
        <v>194</v>
      </c>
      <c r="D20" s="6"/>
      <c r="E20" s="45">
        <v>520032046</v>
      </c>
      <c r="F20" s="6" t="s">
        <v>271</v>
      </c>
      <c r="G20" s="6" t="s">
        <v>102</v>
      </c>
      <c r="H20" s="6" t="s">
        <v>103</v>
      </c>
      <c r="I20" s="6"/>
      <c r="J20" s="17">
        <v>2.1800000000000002</v>
      </c>
      <c r="K20" s="6" t="s">
        <v>104</v>
      </c>
      <c r="L20" s="18">
        <v>4.1000000000000003E-3</v>
      </c>
      <c r="M20" s="8">
        <v>6.6E-3</v>
      </c>
      <c r="N20" s="7">
        <v>3369208.4468336673</v>
      </c>
      <c r="O20" s="7">
        <v>99.8</v>
      </c>
      <c r="P20" s="7">
        <v>0</v>
      </c>
      <c r="Q20" s="7">
        <v>3362.4700299399997</v>
      </c>
      <c r="R20" s="8">
        <v>1.6000000000000001E-3</v>
      </c>
      <c r="S20" s="8">
        <f t="shared" si="0"/>
        <v>8.4147454083928974E-4</v>
      </c>
      <c r="T20" s="8">
        <f>+Q20/'סכום נכסי הקרן'!$C$42</f>
        <v>1.3278823103406208E-4</v>
      </c>
    </row>
    <row r="21" spans="1:20">
      <c r="A21" s="6" t="s">
        <v>277</v>
      </c>
      <c r="B21" s="17">
        <v>2310159</v>
      </c>
      <c r="C21" s="6" t="s">
        <v>194</v>
      </c>
      <c r="D21" s="6"/>
      <c r="E21" s="45">
        <v>520032046</v>
      </c>
      <c r="F21" s="6" t="s">
        <v>271</v>
      </c>
      <c r="G21" s="6" t="s">
        <v>102</v>
      </c>
      <c r="H21" s="6" t="s">
        <v>103</v>
      </c>
      <c r="I21" s="6"/>
      <c r="J21" s="17">
        <v>2.58</v>
      </c>
      <c r="K21" s="6" t="s">
        <v>104</v>
      </c>
      <c r="L21" s="18">
        <v>6.4000000000000003E-3</v>
      </c>
      <c r="M21" s="8">
        <v>5.3E-3</v>
      </c>
      <c r="N21" s="7">
        <v>51242480.671743557</v>
      </c>
      <c r="O21" s="7">
        <v>100.14</v>
      </c>
      <c r="P21" s="7">
        <v>0</v>
      </c>
      <c r="Q21" s="7">
        <v>51314.220144683997</v>
      </c>
      <c r="R21" s="8">
        <v>1.47E-2</v>
      </c>
      <c r="S21" s="8">
        <f t="shared" si="0"/>
        <v>1.284163411132164E-2</v>
      </c>
      <c r="T21" s="8">
        <f>+Q21/'סכום נכסי הקרן'!$C$42</f>
        <v>2.0264640158076325E-3</v>
      </c>
    </row>
    <row r="22" spans="1:20">
      <c r="A22" s="6" t="s">
        <v>278</v>
      </c>
      <c r="B22" s="17">
        <v>2310183</v>
      </c>
      <c r="C22" s="6" t="s">
        <v>194</v>
      </c>
      <c r="D22" s="6"/>
      <c r="E22" s="45">
        <v>520032046</v>
      </c>
      <c r="F22" s="6" t="s">
        <v>271</v>
      </c>
      <c r="G22" s="6" t="s">
        <v>102</v>
      </c>
      <c r="H22" s="6" t="s">
        <v>103</v>
      </c>
      <c r="I22" s="6"/>
      <c r="J22" s="17">
        <v>12.31</v>
      </c>
      <c r="K22" s="6" t="s">
        <v>104</v>
      </c>
      <c r="L22" s="18">
        <v>4.7000000000000002E-3</v>
      </c>
      <c r="M22" s="8">
        <v>9.7000000000000003E-3</v>
      </c>
      <c r="N22" s="7">
        <v>6125639.9910655655</v>
      </c>
      <c r="O22" s="7">
        <v>100.51</v>
      </c>
      <c r="P22" s="7">
        <v>0</v>
      </c>
      <c r="Q22" s="7">
        <v>6156.8807550199999</v>
      </c>
      <c r="R22" s="8">
        <v>1.17E-2</v>
      </c>
      <c r="S22" s="8">
        <f t="shared" si="0"/>
        <v>1.5407894673265421E-3</v>
      </c>
      <c r="T22" s="8">
        <f>+Q22/'סכום נכסי הקרן'!$C$42</f>
        <v>2.4314307543771776E-4</v>
      </c>
    </row>
    <row r="23" spans="1:20">
      <c r="A23" s="6" t="s">
        <v>279</v>
      </c>
      <c r="B23" s="17">
        <v>1940527</v>
      </c>
      <c r="C23" s="6" t="s">
        <v>194</v>
      </c>
      <c r="D23" s="6"/>
      <c r="E23" s="45">
        <v>520032640</v>
      </c>
      <c r="F23" s="6" t="s">
        <v>271</v>
      </c>
      <c r="G23" s="6" t="s">
        <v>102</v>
      </c>
      <c r="H23" s="6" t="s">
        <v>103</v>
      </c>
      <c r="I23" s="6"/>
      <c r="J23" s="17">
        <v>0.6</v>
      </c>
      <c r="K23" s="6" t="s">
        <v>104</v>
      </c>
      <c r="L23" s="18">
        <v>4.4999999999999998E-2</v>
      </c>
      <c r="M23" s="8">
        <v>6.1000000000000004E-3</v>
      </c>
      <c r="N23" s="7">
        <v>11938548.751092844</v>
      </c>
      <c r="O23" s="7">
        <v>107.06</v>
      </c>
      <c r="P23" s="7">
        <v>0</v>
      </c>
      <c r="Q23" s="7">
        <v>12781.41029292</v>
      </c>
      <c r="R23" s="8">
        <v>3.3500000000000002E-2</v>
      </c>
      <c r="S23" s="8">
        <f t="shared" si="0"/>
        <v>3.1986103256674519E-3</v>
      </c>
      <c r="T23" s="8">
        <f>+Q23/'סכום נכסי הקרן'!$C$42</f>
        <v>5.0475419789769416E-4</v>
      </c>
    </row>
    <row r="24" spans="1:20">
      <c r="A24" s="6" t="s">
        <v>280</v>
      </c>
      <c r="B24" s="17">
        <v>1940535</v>
      </c>
      <c r="C24" s="6" t="s">
        <v>194</v>
      </c>
      <c r="D24" s="6"/>
      <c r="E24" s="45">
        <v>520032640</v>
      </c>
      <c r="F24" s="6" t="s">
        <v>271</v>
      </c>
      <c r="G24" s="6" t="s">
        <v>102</v>
      </c>
      <c r="H24" s="6" t="s">
        <v>103</v>
      </c>
      <c r="I24" s="6"/>
      <c r="J24" s="17">
        <v>4.57</v>
      </c>
      <c r="K24" s="6" t="s">
        <v>104</v>
      </c>
      <c r="L24" s="18">
        <v>0.05</v>
      </c>
      <c r="M24" s="8">
        <v>7.6E-3</v>
      </c>
      <c r="N24" s="7">
        <v>55989670.71453052</v>
      </c>
      <c r="O24" s="7">
        <v>126.52</v>
      </c>
      <c r="P24" s="7">
        <v>0</v>
      </c>
      <c r="Q24" s="7">
        <v>70838.131388024005</v>
      </c>
      <c r="R24" s="8">
        <v>1.6199999999999999E-2</v>
      </c>
      <c r="S24" s="8">
        <f t="shared" si="0"/>
        <v>1.7727588217258977E-2</v>
      </c>
      <c r="T24" s="8">
        <f>+Q24/'סכום נכסי הקרן'!$C$42</f>
        <v>2.797488177743558E-3</v>
      </c>
    </row>
    <row r="25" spans="1:20">
      <c r="A25" s="6" t="s">
        <v>281</v>
      </c>
      <c r="B25" s="17">
        <v>1940568</v>
      </c>
      <c r="C25" s="6" t="s">
        <v>194</v>
      </c>
      <c r="D25" s="6"/>
      <c r="E25" s="45">
        <v>520032640</v>
      </c>
      <c r="F25" s="6" t="s">
        <v>271</v>
      </c>
      <c r="G25" s="6" t="s">
        <v>102</v>
      </c>
      <c r="H25" s="6" t="s">
        <v>103</v>
      </c>
      <c r="I25" s="6"/>
      <c r="J25" s="17">
        <v>2.17</v>
      </c>
      <c r="K25" s="6" t="s">
        <v>104</v>
      </c>
      <c r="L25" s="18">
        <v>1.6E-2</v>
      </c>
      <c r="M25" s="8">
        <v>7.7999999999999996E-3</v>
      </c>
      <c r="N25" s="7">
        <v>15016166.239578038</v>
      </c>
      <c r="O25" s="7">
        <v>103.09</v>
      </c>
      <c r="P25" s="7">
        <v>0</v>
      </c>
      <c r="Q25" s="7">
        <v>15480.165776381</v>
      </c>
      <c r="R25" s="8">
        <v>4.4999999999999997E-3</v>
      </c>
      <c r="S25" s="8">
        <f t="shared" si="0"/>
        <v>3.8739870609430325E-3</v>
      </c>
      <c r="T25" s="8">
        <f>+Q25/'סכום נכסי הקרן'!$C$42</f>
        <v>6.1133149478103798E-4</v>
      </c>
    </row>
    <row r="26" spans="1:20">
      <c r="A26" s="6" t="s">
        <v>282</v>
      </c>
      <c r="B26" s="17">
        <v>1940576</v>
      </c>
      <c r="C26" s="6" t="s">
        <v>194</v>
      </c>
      <c r="D26" s="6"/>
      <c r="E26" s="45">
        <v>520032640</v>
      </c>
      <c r="F26" s="6" t="s">
        <v>271</v>
      </c>
      <c r="G26" s="6" t="s">
        <v>102</v>
      </c>
      <c r="H26" s="6" t="s">
        <v>103</v>
      </c>
      <c r="I26" s="6"/>
      <c r="J26" s="17">
        <v>3.2</v>
      </c>
      <c r="K26" s="6" t="s">
        <v>104</v>
      </c>
      <c r="L26" s="18">
        <v>7.0000000000000001E-3</v>
      </c>
      <c r="M26" s="8">
        <v>5.8999999999999999E-3</v>
      </c>
      <c r="N26" s="7">
        <v>73841353.221012875</v>
      </c>
      <c r="O26" s="7">
        <v>101.69</v>
      </c>
      <c r="P26" s="7">
        <v>0</v>
      </c>
      <c r="Q26" s="7">
        <v>75089.272090447994</v>
      </c>
      <c r="R26" s="8">
        <v>1.5599999999999999E-2</v>
      </c>
      <c r="S26" s="8">
        <f t="shared" si="0"/>
        <v>1.8791456932448471E-2</v>
      </c>
      <c r="T26" s="8">
        <f>+Q26/'סכום נכסי הקרן'!$C$42</f>
        <v>2.9653711473240645E-3</v>
      </c>
    </row>
    <row r="27" spans="1:20">
      <c r="A27" s="6" t="s">
        <v>283</v>
      </c>
      <c r="B27" s="17">
        <v>1093681</v>
      </c>
      <c r="C27" s="6" t="s">
        <v>194</v>
      </c>
      <c r="D27" s="6"/>
      <c r="E27" s="45">
        <v>513141879</v>
      </c>
      <c r="F27" s="6" t="s">
        <v>271</v>
      </c>
      <c r="G27" s="6" t="s">
        <v>284</v>
      </c>
      <c r="H27" s="6" t="s">
        <v>103</v>
      </c>
      <c r="I27" s="6"/>
      <c r="J27" s="17">
        <v>0.57999999999999996</v>
      </c>
      <c r="K27" s="6" t="s">
        <v>104</v>
      </c>
      <c r="L27" s="18">
        <v>4.2000000000000003E-2</v>
      </c>
      <c r="M27" s="8">
        <v>9.1999999999999998E-3</v>
      </c>
      <c r="N27" s="7">
        <v>765752.69702702702</v>
      </c>
      <c r="O27" s="7">
        <v>129.5</v>
      </c>
      <c r="P27" s="7">
        <v>0</v>
      </c>
      <c r="Q27" s="7">
        <v>991.64974265000001</v>
      </c>
      <c r="R27" s="8">
        <v>6.7000000000000002E-3</v>
      </c>
      <c r="S27" s="8">
        <f t="shared" si="0"/>
        <v>2.4816518941127888E-4</v>
      </c>
      <c r="T27" s="8">
        <f>+Q27/'סכום נכסי הקרן'!$C$42</f>
        <v>3.9161513399191879E-5</v>
      </c>
    </row>
    <row r="28" spans="1:20">
      <c r="A28" s="6" t="s">
        <v>285</v>
      </c>
      <c r="B28" s="17">
        <v>1135177</v>
      </c>
      <c r="C28" s="6" t="s">
        <v>194</v>
      </c>
      <c r="D28" s="6"/>
      <c r="E28" s="45">
        <v>513141879</v>
      </c>
      <c r="F28" s="6" t="s">
        <v>271</v>
      </c>
      <c r="G28" s="6" t="s">
        <v>284</v>
      </c>
      <c r="H28" s="6" t="s">
        <v>103</v>
      </c>
      <c r="I28" s="6"/>
      <c r="J28" s="17">
        <v>2.73</v>
      </c>
      <c r="K28" s="6" t="s">
        <v>104</v>
      </c>
      <c r="L28" s="18">
        <v>8.0000000000000002E-3</v>
      </c>
      <c r="M28" s="8">
        <v>5.1999999999999998E-3</v>
      </c>
      <c r="N28" s="7">
        <v>14794361.742499268</v>
      </c>
      <c r="O28" s="7">
        <v>102.07</v>
      </c>
      <c r="P28" s="7">
        <v>0</v>
      </c>
      <c r="Q28" s="7">
        <v>15100.605030569001</v>
      </c>
      <c r="R28" s="8">
        <v>2.07E-2</v>
      </c>
      <c r="S28" s="8">
        <f t="shared" si="0"/>
        <v>3.7790001312577527E-3</v>
      </c>
      <c r="T28" s="8">
        <f>+Q28/'סכום נכסי הקרן'!$C$42</f>
        <v>5.9634215671777973E-4</v>
      </c>
    </row>
    <row r="29" spans="1:20">
      <c r="A29" s="6" t="s">
        <v>286</v>
      </c>
      <c r="B29" s="17">
        <v>6040232</v>
      </c>
      <c r="C29" s="6" t="s">
        <v>194</v>
      </c>
      <c r="D29" s="6"/>
      <c r="E29" s="45">
        <v>520018078</v>
      </c>
      <c r="F29" s="6" t="s">
        <v>271</v>
      </c>
      <c r="G29" s="6" t="s">
        <v>284</v>
      </c>
      <c r="H29" s="6" t="s">
        <v>103</v>
      </c>
      <c r="I29" s="6"/>
      <c r="J29" s="17">
        <v>0.36</v>
      </c>
      <c r="K29" s="6" t="s">
        <v>104</v>
      </c>
      <c r="L29" s="18">
        <v>4.3999999999999997E-2</v>
      </c>
      <c r="M29" s="8">
        <v>1.5100000000000001E-2</v>
      </c>
      <c r="N29" s="7">
        <v>14768971.947458018</v>
      </c>
      <c r="O29" s="7">
        <v>122.07</v>
      </c>
      <c r="P29" s="7">
        <v>0</v>
      </c>
      <c r="Q29" s="7">
        <v>18028.484056262001</v>
      </c>
      <c r="R29" s="8">
        <v>2.0899999999999998E-2</v>
      </c>
      <c r="S29" s="8">
        <f t="shared" si="0"/>
        <v>4.5117161515762947E-3</v>
      </c>
      <c r="T29" s="8">
        <f>+Q29/'סכום נכסי הקרן'!$C$42</f>
        <v>7.1196783458008753E-4</v>
      </c>
    </row>
    <row r="30" spans="1:20">
      <c r="A30" s="6" t="s">
        <v>287</v>
      </c>
      <c r="B30" s="17">
        <v>6040273</v>
      </c>
      <c r="C30" s="6" t="s">
        <v>194</v>
      </c>
      <c r="D30" s="6"/>
      <c r="E30" s="45">
        <v>520018078</v>
      </c>
      <c r="F30" s="6" t="s">
        <v>271</v>
      </c>
      <c r="G30" s="6" t="s">
        <v>284</v>
      </c>
      <c r="H30" s="6" t="s">
        <v>103</v>
      </c>
      <c r="I30" s="6"/>
      <c r="J30" s="17">
        <v>0.2</v>
      </c>
      <c r="K30" s="6" t="s">
        <v>104</v>
      </c>
      <c r="L30" s="18">
        <v>2.5999999999999999E-2</v>
      </c>
      <c r="M30" s="8">
        <v>1.55E-2</v>
      </c>
      <c r="N30" s="7">
        <v>85329169.253315285</v>
      </c>
      <c r="O30" s="7">
        <v>109.01</v>
      </c>
      <c r="P30" s="7">
        <v>0</v>
      </c>
      <c r="Q30" s="7">
        <v>93017.327403039002</v>
      </c>
      <c r="R30" s="8">
        <v>2.3800000000000002E-2</v>
      </c>
      <c r="S30" s="8">
        <f t="shared" si="0"/>
        <v>2.3278040300619963E-2</v>
      </c>
      <c r="T30" s="8">
        <f>+Q30/'סכום נכסי הקרן'!$C$42</f>
        <v>3.6733729226981812E-3</v>
      </c>
    </row>
    <row r="31" spans="1:20">
      <c r="A31" s="6" t="s">
        <v>288</v>
      </c>
      <c r="B31" s="17">
        <v>6040299</v>
      </c>
      <c r="C31" s="6" t="s">
        <v>194</v>
      </c>
      <c r="D31" s="6"/>
      <c r="E31" s="45">
        <v>520018078</v>
      </c>
      <c r="F31" s="6" t="s">
        <v>271</v>
      </c>
      <c r="G31" s="6" t="s">
        <v>284</v>
      </c>
      <c r="H31" s="6" t="s">
        <v>103</v>
      </c>
      <c r="I31" s="6"/>
      <c r="J31" s="17">
        <v>3.19</v>
      </c>
      <c r="K31" s="6" t="s">
        <v>104</v>
      </c>
      <c r="L31" s="18">
        <v>3.4000000000000002E-2</v>
      </c>
      <c r="M31" s="8">
        <v>6.0000000000000001E-3</v>
      </c>
      <c r="N31" s="7">
        <v>3453496.1027932959</v>
      </c>
      <c r="O31" s="7">
        <v>114.56</v>
      </c>
      <c r="P31" s="7">
        <v>0</v>
      </c>
      <c r="Q31" s="7">
        <v>3956.3251353599999</v>
      </c>
      <c r="R31" s="8">
        <v>1.6999999999999999E-3</v>
      </c>
      <c r="S31" s="8">
        <f t="shared" si="0"/>
        <v>9.9008968021862252E-4</v>
      </c>
      <c r="T31" s="8">
        <f>+Q31/'סכום נכסי הקרן'!$C$42</f>
        <v>1.5624032673665947E-4</v>
      </c>
    </row>
    <row r="32" spans="1:20">
      <c r="A32" s="6" t="s">
        <v>289</v>
      </c>
      <c r="B32" s="17">
        <v>2310076</v>
      </c>
      <c r="C32" s="6" t="s">
        <v>194</v>
      </c>
      <c r="D32" s="6"/>
      <c r="E32" s="45">
        <v>520032046</v>
      </c>
      <c r="F32" s="6" t="s">
        <v>271</v>
      </c>
      <c r="G32" s="6" t="s">
        <v>284</v>
      </c>
      <c r="H32" s="6" t="s">
        <v>103</v>
      </c>
      <c r="I32" s="6"/>
      <c r="J32" s="17">
        <v>2.14</v>
      </c>
      <c r="K32" s="6" t="s">
        <v>104</v>
      </c>
      <c r="L32" s="18">
        <v>0.03</v>
      </c>
      <c r="M32" s="8">
        <v>5.7999999999999996E-3</v>
      </c>
      <c r="N32" s="7">
        <v>234900.74741794312</v>
      </c>
      <c r="O32" s="7">
        <v>114.25</v>
      </c>
      <c r="P32" s="7">
        <v>0</v>
      </c>
      <c r="Q32" s="7">
        <v>268.37410392499999</v>
      </c>
      <c r="R32" s="8">
        <v>5.0000000000000001E-4</v>
      </c>
      <c r="S32" s="8">
        <f t="shared" si="0"/>
        <v>6.7161929731006378E-5</v>
      </c>
      <c r="T32" s="8">
        <f>+Q32/'סכום נכסי הקרן'!$C$42</f>
        <v>1.0598435732730739E-5</v>
      </c>
    </row>
    <row r="33" spans="1:20">
      <c r="A33" s="6" t="s">
        <v>290</v>
      </c>
      <c r="B33" s="17">
        <v>1134436</v>
      </c>
      <c r="C33" s="6" t="s">
        <v>194</v>
      </c>
      <c r="D33" s="6"/>
      <c r="E33" s="45">
        <v>510960719</v>
      </c>
      <c r="F33" s="6" t="s">
        <v>291</v>
      </c>
      <c r="G33" s="6" t="s">
        <v>284</v>
      </c>
      <c r="H33" s="6" t="s">
        <v>103</v>
      </c>
      <c r="I33" s="6"/>
      <c r="J33" s="17">
        <v>4.17</v>
      </c>
      <c r="K33" s="6" t="s">
        <v>104</v>
      </c>
      <c r="L33" s="18">
        <v>6.4999999999999997E-3</v>
      </c>
      <c r="M33" s="8">
        <v>8.9999999999999993E-3</v>
      </c>
      <c r="N33" s="7">
        <v>13302870.7415484</v>
      </c>
      <c r="O33" s="7">
        <v>99.07</v>
      </c>
      <c r="P33" s="7">
        <v>0</v>
      </c>
      <c r="Q33" s="7">
        <v>13179.154043652001</v>
      </c>
      <c r="R33" s="8">
        <v>1.0200000000000001E-2</v>
      </c>
      <c r="S33" s="8">
        <f t="shared" si="0"/>
        <v>3.2981476411048415E-3</v>
      </c>
      <c r="T33" s="8">
        <f>+Q33/'סכום נכסי הקרן'!$C$42</f>
        <v>5.204616060215661E-4</v>
      </c>
    </row>
    <row r="34" spans="1:20">
      <c r="A34" s="6" t="s">
        <v>292</v>
      </c>
      <c r="B34" s="17">
        <v>1136324</v>
      </c>
      <c r="C34" s="6" t="s">
        <v>194</v>
      </c>
      <c r="D34" s="6"/>
      <c r="E34" s="45">
        <v>510960719</v>
      </c>
      <c r="F34" s="6" t="s">
        <v>291</v>
      </c>
      <c r="G34" s="6" t="s">
        <v>284</v>
      </c>
      <c r="H34" s="6" t="s">
        <v>103</v>
      </c>
      <c r="I34" s="6"/>
      <c r="J34" s="17">
        <v>5.26</v>
      </c>
      <c r="K34" s="6" t="s">
        <v>104</v>
      </c>
      <c r="L34" s="18">
        <v>1.6400000000000001E-2</v>
      </c>
      <c r="M34" s="8">
        <v>1.26E-2</v>
      </c>
      <c r="N34" s="7">
        <v>14057565.193662316</v>
      </c>
      <c r="O34" s="7">
        <v>101.93</v>
      </c>
      <c r="P34" s="7">
        <v>109.69896</v>
      </c>
      <c r="Q34" s="7">
        <v>14438.5751619</v>
      </c>
      <c r="R34" s="8">
        <v>1.09E-2</v>
      </c>
      <c r="S34" s="8">
        <f t="shared" si="0"/>
        <v>3.6133239245407273E-3</v>
      </c>
      <c r="T34" s="8">
        <f>+Q34/'סכום נכסי הקרן'!$C$42</f>
        <v>5.7019775264294617E-4</v>
      </c>
    </row>
    <row r="35" spans="1:20">
      <c r="A35" s="6" t="s">
        <v>293</v>
      </c>
      <c r="B35" s="17">
        <v>1138650</v>
      </c>
      <c r="C35" s="6" t="s">
        <v>194</v>
      </c>
      <c r="D35" s="6"/>
      <c r="E35" s="45">
        <v>510960719</v>
      </c>
      <c r="F35" s="6" t="s">
        <v>291</v>
      </c>
      <c r="G35" s="6" t="s">
        <v>284</v>
      </c>
      <c r="H35" s="6" t="s">
        <v>269</v>
      </c>
      <c r="I35" s="6"/>
      <c r="J35" s="17">
        <v>6.57</v>
      </c>
      <c r="K35" s="6" t="s">
        <v>104</v>
      </c>
      <c r="L35" s="18">
        <v>1.34E-2</v>
      </c>
      <c r="M35" s="8">
        <v>1.5800000000000002E-2</v>
      </c>
      <c r="N35" s="7">
        <v>46624529.614699647</v>
      </c>
      <c r="O35" s="7">
        <v>99.05</v>
      </c>
      <c r="P35" s="7">
        <v>314.89510000000001</v>
      </c>
      <c r="Q35" s="7">
        <v>46496.49168336</v>
      </c>
      <c r="R35" s="8">
        <v>1.3299999999999999E-2</v>
      </c>
      <c r="S35" s="8">
        <f t="shared" si="0"/>
        <v>1.1635974043340803E-2</v>
      </c>
      <c r="T35" s="8">
        <f>+Q35/'סכום נכסי הקרן'!$C$42</f>
        <v>1.836205772823952E-3</v>
      </c>
    </row>
    <row r="36" spans="1:20">
      <c r="A36" s="6" t="s">
        <v>294</v>
      </c>
      <c r="B36" s="17">
        <v>1940543</v>
      </c>
      <c r="C36" s="6" t="s">
        <v>194</v>
      </c>
      <c r="D36" s="6"/>
      <c r="E36" s="45">
        <v>520032640</v>
      </c>
      <c r="F36" s="6" t="s">
        <v>271</v>
      </c>
      <c r="G36" s="6" t="s">
        <v>284</v>
      </c>
      <c r="H36" s="6" t="s">
        <v>103</v>
      </c>
      <c r="I36" s="6"/>
      <c r="J36" s="17">
        <v>4.57</v>
      </c>
      <c r="K36" s="6" t="s">
        <v>104</v>
      </c>
      <c r="L36" s="18">
        <v>4.2000000000000003E-2</v>
      </c>
      <c r="M36" s="8">
        <v>8.2000000000000007E-3</v>
      </c>
      <c r="N36" s="7">
        <v>595665.08924949286</v>
      </c>
      <c r="O36" s="7">
        <v>118.32</v>
      </c>
      <c r="P36" s="7">
        <v>0</v>
      </c>
      <c r="Q36" s="7">
        <v>704.7909335999999</v>
      </c>
      <c r="R36" s="8">
        <v>5.9999999999999995E-4</v>
      </c>
      <c r="S36" s="8">
        <f t="shared" si="0"/>
        <v>1.7637737197893685E-4</v>
      </c>
      <c r="T36" s="8">
        <f>+Q36/'סכום נכסי הקרן'!$C$42</f>
        <v>2.783309307986876E-5</v>
      </c>
    </row>
    <row r="37" spans="1:20">
      <c r="A37" s="6" t="s">
        <v>295</v>
      </c>
      <c r="B37" s="17">
        <v>1940386</v>
      </c>
      <c r="C37" s="6" t="s">
        <v>194</v>
      </c>
      <c r="D37" s="6"/>
      <c r="E37" s="45">
        <v>520032640</v>
      </c>
      <c r="F37" s="6" t="s">
        <v>271</v>
      </c>
      <c r="G37" s="6" t="s">
        <v>284</v>
      </c>
      <c r="H37" s="6" t="s">
        <v>103</v>
      </c>
      <c r="I37" s="6"/>
      <c r="J37" s="17">
        <v>0.48</v>
      </c>
      <c r="K37" s="6" t="s">
        <v>104</v>
      </c>
      <c r="L37" s="18">
        <v>4.7E-2</v>
      </c>
      <c r="M37" s="8">
        <v>1.3100000000000001E-2</v>
      </c>
      <c r="N37" s="7">
        <v>858168.36368826183</v>
      </c>
      <c r="O37" s="7">
        <v>124.72</v>
      </c>
      <c r="P37" s="7">
        <v>0</v>
      </c>
      <c r="Q37" s="7">
        <v>1070.307583192</v>
      </c>
      <c r="R37" s="8">
        <v>5.4000000000000003E-3</v>
      </c>
      <c r="S37" s="8">
        <f t="shared" si="0"/>
        <v>2.6784969802076398E-4</v>
      </c>
      <c r="T37" s="8">
        <f>+Q37/'סכום נכסי הקרן'!$C$42</f>
        <v>4.2267811867142206E-5</v>
      </c>
    </row>
    <row r="38" spans="1:20">
      <c r="A38" s="6" t="s">
        <v>296</v>
      </c>
      <c r="B38" s="17">
        <v>1940402</v>
      </c>
      <c r="C38" s="6" t="s">
        <v>194</v>
      </c>
      <c r="D38" s="6"/>
      <c r="E38" s="45">
        <v>520032640</v>
      </c>
      <c r="F38" s="6" t="s">
        <v>271</v>
      </c>
      <c r="G38" s="6" t="s">
        <v>284</v>
      </c>
      <c r="H38" s="6" t="s">
        <v>103</v>
      </c>
      <c r="I38" s="6"/>
      <c r="J38" s="17">
        <v>2.19</v>
      </c>
      <c r="K38" s="6" t="s">
        <v>104</v>
      </c>
      <c r="L38" s="18">
        <v>4.1000000000000002E-2</v>
      </c>
      <c r="M38" s="8">
        <v>6.4000000000000003E-3</v>
      </c>
      <c r="N38" s="7">
        <v>17552271.985293224</v>
      </c>
      <c r="O38" s="7">
        <v>131.30000000000001</v>
      </c>
      <c r="P38" s="7">
        <v>0</v>
      </c>
      <c r="Q38" s="7">
        <v>23046.133116690002</v>
      </c>
      <c r="R38" s="8">
        <v>5.1000000000000004E-3</v>
      </c>
      <c r="S38" s="8">
        <f t="shared" si="0"/>
        <v>5.7674073255112148E-3</v>
      </c>
      <c r="T38" s="8">
        <f>+Q38/'סכום נכסי הקרן'!$C$42</f>
        <v>9.1012119706398954E-4</v>
      </c>
    </row>
    <row r="39" spans="1:20">
      <c r="A39" s="6" t="s">
        <v>297</v>
      </c>
      <c r="B39" s="17">
        <v>1940501</v>
      </c>
      <c r="C39" s="6" t="s">
        <v>194</v>
      </c>
      <c r="D39" s="6"/>
      <c r="E39" s="45">
        <v>520032640</v>
      </c>
      <c r="F39" s="6" t="s">
        <v>271</v>
      </c>
      <c r="G39" s="6" t="s">
        <v>284</v>
      </c>
      <c r="H39" s="6" t="s">
        <v>103</v>
      </c>
      <c r="I39" s="6"/>
      <c r="J39" s="17">
        <v>3.71</v>
      </c>
      <c r="K39" s="6" t="s">
        <v>104</v>
      </c>
      <c r="L39" s="18">
        <v>0.04</v>
      </c>
      <c r="M39" s="8">
        <v>7.3000000000000001E-3</v>
      </c>
      <c r="N39" s="7">
        <v>32925864.770590656</v>
      </c>
      <c r="O39" s="7">
        <v>119.19</v>
      </c>
      <c r="P39" s="7">
        <v>0</v>
      </c>
      <c r="Q39" s="7">
        <v>39244.338220067002</v>
      </c>
      <c r="R39" s="8">
        <v>1.04E-2</v>
      </c>
      <c r="S39" s="8">
        <f t="shared" si="0"/>
        <v>9.8210872335602467E-3</v>
      </c>
      <c r="T39" s="8">
        <f>+Q39/'סכום נכסי הקרן'!$C$42</f>
        <v>1.5498089808812718E-3</v>
      </c>
    </row>
    <row r="40" spans="1:20">
      <c r="A40" s="6" t="s">
        <v>298</v>
      </c>
      <c r="B40" s="17">
        <v>1122670</v>
      </c>
      <c r="C40" s="6" t="s">
        <v>194</v>
      </c>
      <c r="D40" s="6"/>
      <c r="E40" s="45">
        <v>511659401</v>
      </c>
      <c r="F40" s="6" t="s">
        <v>291</v>
      </c>
      <c r="G40" s="6" t="s">
        <v>299</v>
      </c>
      <c r="H40" s="6" t="s">
        <v>103</v>
      </c>
      <c r="I40" s="6"/>
      <c r="J40" s="17">
        <v>0.66</v>
      </c>
      <c r="K40" s="6" t="s">
        <v>104</v>
      </c>
      <c r="L40" s="18">
        <v>3.2000000000000001E-2</v>
      </c>
      <c r="M40" s="8">
        <v>1.2200000000000001E-2</v>
      </c>
      <c r="N40" s="7">
        <v>4014945.5000000005</v>
      </c>
      <c r="O40" s="7">
        <v>107.25</v>
      </c>
      <c r="P40" s="7">
        <v>0</v>
      </c>
      <c r="Q40" s="7">
        <v>4306.0290487500006</v>
      </c>
      <c r="R40" s="8">
        <v>1.06E-2</v>
      </c>
      <c r="S40" s="8">
        <f t="shared" si="0"/>
        <v>1.0776047918268604E-3</v>
      </c>
      <c r="T40" s="8">
        <f>+Q40/'סכום נכסי הקרן'!$C$42</f>
        <v>1.7005058039877929E-4</v>
      </c>
    </row>
    <row r="41" spans="1:20">
      <c r="A41" s="6" t="s">
        <v>300</v>
      </c>
      <c r="B41" s="17">
        <v>1130426</v>
      </c>
      <c r="C41" s="6" t="s">
        <v>194</v>
      </c>
      <c r="D41" s="6"/>
      <c r="E41" s="45">
        <v>511659401</v>
      </c>
      <c r="F41" s="6" t="s">
        <v>291</v>
      </c>
      <c r="G41" s="6" t="s">
        <v>299</v>
      </c>
      <c r="H41" s="6" t="s">
        <v>103</v>
      </c>
      <c r="I41" s="6"/>
      <c r="J41" s="17">
        <v>2.2799999999999998</v>
      </c>
      <c r="K41" s="6" t="s">
        <v>104</v>
      </c>
      <c r="L41" s="18">
        <v>1.6400000000000001E-2</v>
      </c>
      <c r="M41" s="8">
        <v>9.7999999999999997E-3</v>
      </c>
      <c r="N41" s="7">
        <v>253015.96382597624</v>
      </c>
      <c r="O41" s="7">
        <v>102.17</v>
      </c>
      <c r="P41" s="7">
        <v>0</v>
      </c>
      <c r="Q41" s="7">
        <v>258.50641024099997</v>
      </c>
      <c r="R41" s="8">
        <v>4.0000000000000002E-4</v>
      </c>
      <c r="S41" s="8">
        <f t="shared" si="0"/>
        <v>6.4692491211717972E-5</v>
      </c>
      <c r="T41" s="8">
        <f>+Q41/'סכום נכסי הקרן'!$C$42</f>
        <v>1.0208747920789786E-5</v>
      </c>
    </row>
    <row r="42" spans="1:20">
      <c r="A42" s="6" t="s">
        <v>301</v>
      </c>
      <c r="B42" s="17">
        <v>1133487</v>
      </c>
      <c r="C42" s="6" t="s">
        <v>194</v>
      </c>
      <c r="D42" s="6"/>
      <c r="E42" s="45">
        <v>511659401</v>
      </c>
      <c r="F42" s="6" t="s">
        <v>291</v>
      </c>
      <c r="G42" s="6" t="s">
        <v>299</v>
      </c>
      <c r="H42" s="6" t="s">
        <v>103</v>
      </c>
      <c r="I42" s="6"/>
      <c r="J42" s="17">
        <v>6.52</v>
      </c>
      <c r="K42" s="6" t="s">
        <v>104</v>
      </c>
      <c r="L42" s="18">
        <v>2.3400000000000001E-2</v>
      </c>
      <c r="M42" s="8">
        <v>1.7600000000000001E-2</v>
      </c>
      <c r="N42" s="7">
        <v>3337142.9430061351</v>
      </c>
      <c r="O42" s="7">
        <v>104.32</v>
      </c>
      <c r="P42" s="7">
        <v>0</v>
      </c>
      <c r="Q42" s="7">
        <v>3481.3075181439999</v>
      </c>
      <c r="R42" s="8">
        <v>1.6999999999999999E-3</v>
      </c>
      <c r="S42" s="8">
        <f t="shared" si="0"/>
        <v>8.7121420243643419E-4</v>
      </c>
      <c r="T42" s="8">
        <f>+Q42/'סכום נכסי הקרן'!$C$42</f>
        <v>1.3748127504594344E-4</v>
      </c>
    </row>
    <row r="43" spans="1:20">
      <c r="A43" s="6" t="s">
        <v>2290</v>
      </c>
      <c r="B43" s="17">
        <v>2300184</v>
      </c>
      <c r="C43" s="6" t="s">
        <v>194</v>
      </c>
      <c r="D43" s="6"/>
      <c r="E43" s="45">
        <v>520031931</v>
      </c>
      <c r="F43" s="6" t="s">
        <v>303</v>
      </c>
      <c r="G43" s="6" t="s">
        <v>299</v>
      </c>
      <c r="H43" s="6" t="s">
        <v>103</v>
      </c>
      <c r="I43" s="6"/>
      <c r="J43" s="17">
        <v>6.72</v>
      </c>
      <c r="K43" s="6" t="s">
        <v>104</v>
      </c>
      <c r="L43" s="18">
        <v>2.1999999999999999E-2</v>
      </c>
      <c r="M43" s="8">
        <v>1.6799999999999999E-2</v>
      </c>
      <c r="N43" s="7">
        <v>54708458.890224919</v>
      </c>
      <c r="O43" s="7">
        <v>103.59</v>
      </c>
      <c r="P43" s="7">
        <v>0</v>
      </c>
      <c r="Q43" s="7">
        <v>56672.492564383996</v>
      </c>
      <c r="R43" s="8">
        <v>5.6099999999999997E-2</v>
      </c>
      <c r="S43" s="8">
        <f t="shared" si="0"/>
        <v>1.418256794386478E-2</v>
      </c>
      <c r="T43" s="8">
        <f>+Q43/'סכום נכסי הקרן'!$C$42</f>
        <v>2.23806902928734E-3</v>
      </c>
    </row>
    <row r="44" spans="1:20">
      <c r="A44" s="6" t="s">
        <v>302</v>
      </c>
      <c r="B44" s="17">
        <v>2300143</v>
      </c>
      <c r="C44" s="6" t="s">
        <v>194</v>
      </c>
      <c r="D44" s="6"/>
      <c r="E44" s="45">
        <v>520031931</v>
      </c>
      <c r="F44" s="6" t="s">
        <v>303</v>
      </c>
      <c r="G44" s="6" t="s">
        <v>299</v>
      </c>
      <c r="H44" s="6" t="s">
        <v>103</v>
      </c>
      <c r="I44" s="6"/>
      <c r="J44" s="17">
        <v>3.27</v>
      </c>
      <c r="K44" s="6" t="s">
        <v>104</v>
      </c>
      <c r="L44" s="18">
        <v>3.6999999999999998E-2</v>
      </c>
      <c r="M44" s="8">
        <v>9.9000000000000008E-3</v>
      </c>
      <c r="N44" s="7">
        <v>14109530.062926048</v>
      </c>
      <c r="O44" s="7">
        <v>112.78</v>
      </c>
      <c r="P44" s="7">
        <v>0</v>
      </c>
      <c r="Q44" s="7">
        <v>15912.728004967999</v>
      </c>
      <c r="R44" s="8">
        <v>4.1999999999999997E-3</v>
      </c>
      <c r="S44" s="8">
        <f t="shared" si="0"/>
        <v>3.982237870450221E-3</v>
      </c>
      <c r="T44" s="8">
        <f>+Q44/'סכום נכסי הקרן'!$C$42</f>
        <v>6.2841392901384033E-4</v>
      </c>
    </row>
    <row r="45" spans="1:20">
      <c r="A45" s="6" t="s">
        <v>304</v>
      </c>
      <c r="B45" s="17">
        <v>1103126</v>
      </c>
      <c r="C45" s="6" t="s">
        <v>194</v>
      </c>
      <c r="D45" s="6"/>
      <c r="E45" s="45">
        <v>513141879</v>
      </c>
      <c r="F45" s="6" t="s">
        <v>271</v>
      </c>
      <c r="G45" s="6" t="s">
        <v>299</v>
      </c>
      <c r="H45" s="6" t="s">
        <v>103</v>
      </c>
      <c r="I45" s="6"/>
      <c r="J45" s="17">
        <v>2.14</v>
      </c>
      <c r="K45" s="6" t="s">
        <v>104</v>
      </c>
      <c r="L45" s="18">
        <v>4.2000000000000003E-2</v>
      </c>
      <c r="M45" s="8">
        <v>8.0000000000000002E-3</v>
      </c>
      <c r="N45" s="7">
        <v>43034.69309950438</v>
      </c>
      <c r="O45" s="7">
        <v>131.15</v>
      </c>
      <c r="P45" s="7">
        <v>0</v>
      </c>
      <c r="Q45" s="7">
        <v>56.44</v>
      </c>
      <c r="R45" s="8">
        <v>4.0000000000000002E-4</v>
      </c>
      <c r="S45" s="8">
        <f t="shared" si="0"/>
        <v>1.4124385544580445E-5</v>
      </c>
      <c r="T45" s="8">
        <f>+Q45/'סכום נכסי הקרן'!$C$42</f>
        <v>2.2288876013256831E-6</v>
      </c>
    </row>
    <row r="46" spans="1:20">
      <c r="A46" s="6" t="s">
        <v>305</v>
      </c>
      <c r="B46" s="17">
        <v>1121953</v>
      </c>
      <c r="C46" s="6" t="s">
        <v>194</v>
      </c>
      <c r="D46" s="6"/>
      <c r="E46" s="45">
        <v>513141879</v>
      </c>
      <c r="F46" s="6" t="s">
        <v>271</v>
      </c>
      <c r="G46" s="6" t="s">
        <v>299</v>
      </c>
      <c r="H46" s="6" t="s">
        <v>103</v>
      </c>
      <c r="I46" s="6"/>
      <c r="J46" s="17">
        <v>2.04</v>
      </c>
      <c r="K46" s="6" t="s">
        <v>104</v>
      </c>
      <c r="L46" s="18">
        <v>3.1E-2</v>
      </c>
      <c r="M46" s="8">
        <v>6.4000000000000003E-3</v>
      </c>
      <c r="N46" s="7">
        <v>1776457.5196613192</v>
      </c>
      <c r="O46" s="7">
        <v>112.2</v>
      </c>
      <c r="P46" s="7">
        <v>0</v>
      </c>
      <c r="Q46" s="7">
        <v>1993.1853370599999</v>
      </c>
      <c r="R46" s="8">
        <v>2.5999999999999999E-3</v>
      </c>
      <c r="S46" s="8">
        <f t="shared" si="0"/>
        <v>4.9880436148901433E-4</v>
      </c>
      <c r="T46" s="8">
        <f>+Q46/'סכום נכסי הקרן'!$C$42</f>
        <v>7.8713431695910468E-5</v>
      </c>
    </row>
    <row r="47" spans="1:20">
      <c r="A47" s="6" t="s">
        <v>306</v>
      </c>
      <c r="B47" s="17">
        <v>1091164</v>
      </c>
      <c r="C47" s="6" t="s">
        <v>194</v>
      </c>
      <c r="D47" s="6"/>
      <c r="E47" s="45">
        <v>513141879</v>
      </c>
      <c r="F47" s="6" t="s">
        <v>271</v>
      </c>
      <c r="G47" s="6" t="s">
        <v>299</v>
      </c>
      <c r="H47" s="6" t="s">
        <v>103</v>
      </c>
      <c r="I47" s="6"/>
      <c r="J47" s="17">
        <v>0.66</v>
      </c>
      <c r="K47" s="6" t="s">
        <v>104</v>
      </c>
      <c r="L47" s="18">
        <v>5.2499999999999998E-2</v>
      </c>
      <c r="M47" s="8">
        <v>1.0800000000000001E-2</v>
      </c>
      <c r="N47" s="7">
        <v>923838.08452585223</v>
      </c>
      <c r="O47" s="7">
        <v>131.71</v>
      </c>
      <c r="P47" s="7">
        <v>0</v>
      </c>
      <c r="Q47" s="7">
        <v>1216.787141129</v>
      </c>
      <c r="R47" s="8">
        <v>1.0999999999999999E-2</v>
      </c>
      <c r="S47" s="8">
        <f t="shared" si="0"/>
        <v>3.0450692251938013E-4</v>
      </c>
      <c r="T47" s="8">
        <f>+Q47/'סכום נכסי הקרן'!$C$42</f>
        <v>4.8052476476168545E-5</v>
      </c>
    </row>
    <row r="48" spans="1:20">
      <c r="A48" s="6" t="s">
        <v>307</v>
      </c>
      <c r="B48" s="17">
        <v>1126598</v>
      </c>
      <c r="C48" s="6" t="s">
        <v>194</v>
      </c>
      <c r="D48" s="6"/>
      <c r="E48" s="45">
        <v>513141879</v>
      </c>
      <c r="F48" s="6" t="s">
        <v>271</v>
      </c>
      <c r="G48" s="6" t="s">
        <v>299</v>
      </c>
      <c r="H48" s="6" t="s">
        <v>103</v>
      </c>
      <c r="I48" s="6"/>
      <c r="J48" s="17">
        <v>2</v>
      </c>
      <c r="K48" s="6" t="s">
        <v>104</v>
      </c>
      <c r="L48" s="18">
        <v>2.8000000000000001E-2</v>
      </c>
      <c r="M48" s="8">
        <v>6.8999999999999999E-3</v>
      </c>
      <c r="N48" s="7">
        <v>16249442.417343674</v>
      </c>
      <c r="O48" s="7">
        <v>105.71</v>
      </c>
      <c r="P48" s="7">
        <v>460.91923000000003</v>
      </c>
      <c r="Q48" s="7">
        <v>17638.204809373998</v>
      </c>
      <c r="R48" s="8">
        <v>1.52E-2</v>
      </c>
      <c r="S48" s="8">
        <f t="shared" si="0"/>
        <v>4.4140468646681683E-3</v>
      </c>
      <c r="T48" s="8">
        <f>+Q48/'סכום נכסי הקרן'!$C$42</f>
        <v>6.9655520923559073E-4</v>
      </c>
    </row>
    <row r="49" spans="1:20">
      <c r="A49" s="6" t="s">
        <v>308</v>
      </c>
      <c r="B49" s="17">
        <v>7480015</v>
      </c>
      <c r="C49" s="6" t="s">
        <v>194</v>
      </c>
      <c r="D49" s="6"/>
      <c r="E49" s="45">
        <v>520029935</v>
      </c>
      <c r="F49" s="6" t="s">
        <v>271</v>
      </c>
      <c r="G49" s="6" t="s">
        <v>299</v>
      </c>
      <c r="H49" s="6" t="s">
        <v>103</v>
      </c>
      <c r="I49" s="6"/>
      <c r="J49" s="17">
        <v>0.76</v>
      </c>
      <c r="K49" s="6" t="s">
        <v>104</v>
      </c>
      <c r="L49" s="18">
        <v>5.5E-2</v>
      </c>
      <c r="M49" s="8">
        <v>1.18E-2</v>
      </c>
      <c r="N49" s="7">
        <v>691617.1016688426</v>
      </c>
      <c r="O49" s="7">
        <v>130.21</v>
      </c>
      <c r="P49" s="7">
        <v>0</v>
      </c>
      <c r="Q49" s="7">
        <v>900.55462808300001</v>
      </c>
      <c r="R49" s="8">
        <v>7.7999999999999996E-3</v>
      </c>
      <c r="S49" s="8">
        <f t="shared" si="0"/>
        <v>2.2536819225727403E-4</v>
      </c>
      <c r="T49" s="8">
        <f>+Q49/'סכום נכסי הקרן'!$C$42</f>
        <v>3.5564051113583642E-5</v>
      </c>
    </row>
    <row r="50" spans="1:20">
      <c r="A50" s="6" t="s">
        <v>309</v>
      </c>
      <c r="B50" s="17">
        <v>7480023</v>
      </c>
      <c r="C50" s="6" t="s">
        <v>194</v>
      </c>
      <c r="D50" s="6"/>
      <c r="E50" s="45">
        <v>520029935</v>
      </c>
      <c r="F50" s="6" t="s">
        <v>271</v>
      </c>
      <c r="G50" s="6" t="s">
        <v>299</v>
      </c>
      <c r="H50" s="6" t="s">
        <v>103</v>
      </c>
      <c r="I50" s="6"/>
      <c r="J50" s="17">
        <v>1.38</v>
      </c>
      <c r="K50" s="6" t="s">
        <v>104</v>
      </c>
      <c r="L50" s="18">
        <v>5.2499999999999998E-2</v>
      </c>
      <c r="M50" s="8">
        <v>8.9999999999999993E-3</v>
      </c>
      <c r="N50" s="7">
        <v>1638174.6279037904</v>
      </c>
      <c r="O50" s="7">
        <v>134.29</v>
      </c>
      <c r="P50" s="7">
        <v>0</v>
      </c>
      <c r="Q50" s="7">
        <v>2199.9047078120002</v>
      </c>
      <c r="R50" s="8">
        <v>4.1000000000000003E-3</v>
      </c>
      <c r="S50" s="8">
        <f t="shared" si="0"/>
        <v>5.5053689324015395E-4</v>
      </c>
      <c r="T50" s="8">
        <f>+Q50/'סכום נכסי הקרן'!$C$42</f>
        <v>8.6877043361803109E-5</v>
      </c>
    </row>
    <row r="51" spans="1:20">
      <c r="A51" s="6" t="s">
        <v>310</v>
      </c>
      <c r="B51" s="17">
        <v>7480049</v>
      </c>
      <c r="C51" s="6" t="s">
        <v>194</v>
      </c>
      <c r="D51" s="6"/>
      <c r="E51" s="45">
        <v>520029935</v>
      </c>
      <c r="F51" s="6" t="s">
        <v>271</v>
      </c>
      <c r="G51" s="6" t="s">
        <v>299</v>
      </c>
      <c r="H51" s="6" t="s">
        <v>103</v>
      </c>
      <c r="I51" s="6"/>
      <c r="J51" s="17">
        <v>2.7</v>
      </c>
      <c r="K51" s="6" t="s">
        <v>104</v>
      </c>
      <c r="L51" s="18">
        <v>4.7500000000000001E-2</v>
      </c>
      <c r="M51" s="8">
        <v>5.7999999999999996E-3</v>
      </c>
      <c r="N51" s="7">
        <v>423587.74532048911</v>
      </c>
      <c r="O51" s="7">
        <v>134.94999999999999</v>
      </c>
      <c r="P51" s="7">
        <v>0</v>
      </c>
      <c r="Q51" s="7">
        <v>571.63166231000002</v>
      </c>
      <c r="R51" s="8">
        <v>8.9999999999999998E-4</v>
      </c>
      <c r="S51" s="8">
        <f t="shared" si="0"/>
        <v>1.4305361424443402E-4</v>
      </c>
      <c r="T51" s="8">
        <f>+Q51/'סכום נכסי הקרן'!$C$42</f>
        <v>2.2574463583415112E-5</v>
      </c>
    </row>
    <row r="52" spans="1:20">
      <c r="A52" s="6" t="s">
        <v>311</v>
      </c>
      <c r="B52" s="17">
        <v>6910129</v>
      </c>
      <c r="C52" s="6" t="s">
        <v>194</v>
      </c>
      <c r="D52" s="6"/>
      <c r="E52" s="45">
        <v>520007030</v>
      </c>
      <c r="F52" s="6" t="s">
        <v>271</v>
      </c>
      <c r="G52" s="6" t="s">
        <v>299</v>
      </c>
      <c r="H52" s="6" t="s">
        <v>103</v>
      </c>
      <c r="I52" s="6"/>
      <c r="J52" s="17">
        <v>3.28</v>
      </c>
      <c r="K52" s="6" t="s">
        <v>104</v>
      </c>
      <c r="L52" s="18">
        <v>3.85E-2</v>
      </c>
      <c r="M52" s="8">
        <v>7.1000000000000004E-3</v>
      </c>
      <c r="N52" s="7">
        <v>1397797.0651978536</v>
      </c>
      <c r="O52" s="7">
        <v>119.28</v>
      </c>
      <c r="P52" s="7">
        <v>0</v>
      </c>
      <c r="Q52" s="7">
        <v>1667.2923393679998</v>
      </c>
      <c r="R52" s="8">
        <v>3.0000000000000001E-3</v>
      </c>
      <c r="S52" s="8">
        <f t="shared" si="0"/>
        <v>4.1724804778099032E-4</v>
      </c>
      <c r="T52" s="8">
        <f>+Q52/'סכום נכסי הקרן'!$C$42</f>
        <v>6.5843501470634806E-5</v>
      </c>
    </row>
    <row r="53" spans="1:20">
      <c r="A53" s="6" t="s">
        <v>312</v>
      </c>
      <c r="B53" s="17">
        <v>4160115</v>
      </c>
      <c r="C53" s="6" t="s">
        <v>194</v>
      </c>
      <c r="D53" s="6"/>
      <c r="E53" s="45">
        <v>520038910</v>
      </c>
      <c r="F53" s="6" t="s">
        <v>291</v>
      </c>
      <c r="G53" s="6" t="s">
        <v>299</v>
      </c>
      <c r="H53" s="6" t="s">
        <v>103</v>
      </c>
      <c r="I53" s="6"/>
      <c r="J53" s="17">
        <v>2.58</v>
      </c>
      <c r="K53" s="6" t="s">
        <v>104</v>
      </c>
      <c r="L53" s="18">
        <v>3.6400000000000002E-2</v>
      </c>
      <c r="M53" s="8">
        <v>8.8999999999999999E-3</v>
      </c>
      <c r="N53" s="7">
        <v>1235698.0025335827</v>
      </c>
      <c r="O53" s="7">
        <v>117.62</v>
      </c>
      <c r="P53" s="7">
        <v>0</v>
      </c>
      <c r="Q53" s="7">
        <v>1453.4279905799999</v>
      </c>
      <c r="R53" s="8">
        <v>1.01E-2</v>
      </c>
      <c r="S53" s="8">
        <f t="shared" si="0"/>
        <v>3.637274503939893E-4</v>
      </c>
      <c r="T53" s="8">
        <f>+Q53/'סכום נכסי הקרן'!$C$42</f>
        <v>5.7397725507148546E-5</v>
      </c>
    </row>
    <row r="54" spans="1:20">
      <c r="A54" s="6" t="s">
        <v>313</v>
      </c>
      <c r="B54" s="17">
        <v>4160099</v>
      </c>
      <c r="C54" s="6" t="s">
        <v>194</v>
      </c>
      <c r="D54" s="6"/>
      <c r="E54" s="45">
        <v>520038910</v>
      </c>
      <c r="F54" s="6" t="s">
        <v>291</v>
      </c>
      <c r="G54" s="6" t="s">
        <v>299</v>
      </c>
      <c r="H54" s="6" t="s">
        <v>103</v>
      </c>
      <c r="I54" s="6"/>
      <c r="J54" s="17">
        <v>0.51</v>
      </c>
      <c r="K54" s="6" t="s">
        <v>104</v>
      </c>
      <c r="L54" s="18">
        <v>0.04</v>
      </c>
      <c r="M54" s="8">
        <v>1.3299999999999999E-2</v>
      </c>
      <c r="N54" s="7">
        <v>831161.6842389988</v>
      </c>
      <c r="O54" s="7">
        <v>123.85</v>
      </c>
      <c r="P54" s="7">
        <v>0</v>
      </c>
      <c r="Q54" s="7">
        <v>1029.39374593</v>
      </c>
      <c r="R54" s="8">
        <v>3.0200000000000001E-2</v>
      </c>
      <c r="S54" s="8">
        <f t="shared" si="0"/>
        <v>2.5761081050133257E-4</v>
      </c>
      <c r="T54" s="8">
        <f>+Q54/'סכום נכסי הקרן'!$C$42</f>
        <v>4.0652072239290887E-5</v>
      </c>
    </row>
    <row r="55" spans="1:20">
      <c r="A55" s="6" t="s">
        <v>314</v>
      </c>
      <c r="B55" s="17">
        <v>6000210</v>
      </c>
      <c r="C55" s="6" t="s">
        <v>194</v>
      </c>
      <c r="D55" s="6"/>
      <c r="E55" s="45">
        <v>520000472</v>
      </c>
      <c r="F55" s="6" t="s">
        <v>315</v>
      </c>
      <c r="G55" s="6" t="s">
        <v>299</v>
      </c>
      <c r="H55" s="6" t="s">
        <v>103</v>
      </c>
      <c r="I55" s="6"/>
      <c r="J55" s="17">
        <v>8.75</v>
      </c>
      <c r="K55" s="6" t="s">
        <v>104</v>
      </c>
      <c r="L55" s="18">
        <v>3.85E-2</v>
      </c>
      <c r="M55" s="8">
        <v>2.1100000000000001E-2</v>
      </c>
      <c r="N55" s="7">
        <v>5223632.9061132986</v>
      </c>
      <c r="O55" s="7">
        <v>116.86</v>
      </c>
      <c r="P55" s="7">
        <v>0</v>
      </c>
      <c r="Q55" s="7">
        <v>6104.3374140840006</v>
      </c>
      <c r="R55" s="8">
        <v>1.6999999999999999E-3</v>
      </c>
      <c r="S55" s="8">
        <f t="shared" si="0"/>
        <v>1.527640239736528E-3</v>
      </c>
      <c r="T55" s="8">
        <f>+Q55/'סכום נכסי הקרן'!$C$42</f>
        <v>2.4106807187385386E-4</v>
      </c>
    </row>
    <row r="56" spans="1:20">
      <c r="A56" s="6" t="s">
        <v>2291</v>
      </c>
      <c r="B56" s="17">
        <v>6000236</v>
      </c>
      <c r="C56" s="6" t="s">
        <v>194</v>
      </c>
      <c r="D56" s="6"/>
      <c r="E56" s="45">
        <v>520000472</v>
      </c>
      <c r="F56" s="6" t="s">
        <v>315</v>
      </c>
      <c r="G56" s="6" t="s">
        <v>299</v>
      </c>
      <c r="H56" s="6" t="s">
        <v>103</v>
      </c>
      <c r="I56" s="6"/>
      <c r="J56" s="17">
        <v>7</v>
      </c>
      <c r="K56" s="6" t="s">
        <v>104</v>
      </c>
      <c r="L56" s="18">
        <v>4.4999999999999998E-2</v>
      </c>
      <c r="M56" s="8">
        <v>1.7399999999999999E-2</v>
      </c>
      <c r="N56" s="7">
        <v>2458300.7812500005</v>
      </c>
      <c r="O56" s="7">
        <v>122.88</v>
      </c>
      <c r="P56" s="7">
        <v>0</v>
      </c>
      <c r="Q56" s="7">
        <v>3020.76</v>
      </c>
      <c r="R56" s="8">
        <v>2.7000000000000001E-3</v>
      </c>
      <c r="S56" s="8">
        <f t="shared" si="0"/>
        <v>7.5595993759119127E-4</v>
      </c>
      <c r="T56" s="8">
        <f>+Q56/'סכום נכסי הקרן'!$C$42</f>
        <v>1.1929366602729574E-4</v>
      </c>
    </row>
    <row r="57" spans="1:20">
      <c r="A57" s="6" t="s">
        <v>316</v>
      </c>
      <c r="B57" s="17">
        <v>1097138</v>
      </c>
      <c r="C57" s="6" t="s">
        <v>194</v>
      </c>
      <c r="D57" s="6"/>
      <c r="E57" s="45">
        <v>513754069</v>
      </c>
      <c r="F57" s="6" t="s">
        <v>317</v>
      </c>
      <c r="G57" s="6" t="s">
        <v>299</v>
      </c>
      <c r="H57" s="6" t="s">
        <v>103</v>
      </c>
      <c r="I57" s="6"/>
      <c r="J57" s="17">
        <v>2.36</v>
      </c>
      <c r="K57" s="6" t="s">
        <v>104</v>
      </c>
      <c r="L57" s="18">
        <v>4.8899999999999999E-2</v>
      </c>
      <c r="M57" s="8">
        <v>8.3999999999999995E-3</v>
      </c>
      <c r="N57" s="7">
        <v>12291.15983337173</v>
      </c>
      <c r="O57" s="7">
        <v>130.22999999999999</v>
      </c>
      <c r="P57" s="7">
        <v>0</v>
      </c>
      <c r="Q57" s="7">
        <v>16.006777451000001</v>
      </c>
      <c r="R57" s="8">
        <v>1E-4</v>
      </c>
      <c r="S57" s="8">
        <f t="shared" si="0"/>
        <v>4.0057742034766241E-6</v>
      </c>
      <c r="T57" s="8">
        <f>+Q57/'סכום נכסי הקרן'!$C$42</f>
        <v>6.3212806161788501E-7</v>
      </c>
    </row>
    <row r="58" spans="1:20">
      <c r="A58" s="6" t="s">
        <v>318</v>
      </c>
      <c r="B58" s="17">
        <v>6040257</v>
      </c>
      <c r="C58" s="6" t="s">
        <v>194</v>
      </c>
      <c r="D58" s="6"/>
      <c r="E58" s="45">
        <v>520018078</v>
      </c>
      <c r="F58" s="6" t="s">
        <v>271</v>
      </c>
      <c r="G58" s="6" t="s">
        <v>299</v>
      </c>
      <c r="H58" s="6" t="s">
        <v>103</v>
      </c>
      <c r="I58" s="6"/>
      <c r="J58" s="17">
        <v>2.91</v>
      </c>
      <c r="K58" s="6" t="s">
        <v>104</v>
      </c>
      <c r="L58" s="18">
        <v>0.05</v>
      </c>
      <c r="M58" s="8">
        <v>8.2000000000000007E-3</v>
      </c>
      <c r="N58" s="7">
        <v>4650101.224103285</v>
      </c>
      <c r="O58" s="7">
        <v>124.51</v>
      </c>
      <c r="P58" s="7">
        <v>0</v>
      </c>
      <c r="Q58" s="7">
        <v>5789.841034131</v>
      </c>
      <c r="R58" s="8">
        <v>4.4000000000000003E-3</v>
      </c>
      <c r="S58" s="8">
        <f t="shared" si="0"/>
        <v>1.4489359852568851E-3</v>
      </c>
      <c r="T58" s="8">
        <f>+Q58/'סכום נכסי הקרן'!$C$42</f>
        <v>2.2864820862192166E-4</v>
      </c>
    </row>
    <row r="59" spans="1:20">
      <c r="A59" s="6" t="s">
        <v>319</v>
      </c>
      <c r="B59" s="17">
        <v>6040141</v>
      </c>
      <c r="C59" s="6" t="s">
        <v>194</v>
      </c>
      <c r="D59" s="6"/>
      <c r="E59" s="45">
        <v>520018078</v>
      </c>
      <c r="F59" s="6" t="s">
        <v>271</v>
      </c>
      <c r="G59" s="6" t="s">
        <v>299</v>
      </c>
      <c r="H59" s="6" t="s">
        <v>103</v>
      </c>
      <c r="I59" s="6"/>
      <c r="J59" s="17">
        <v>3.37</v>
      </c>
      <c r="K59" s="6" t="s">
        <v>104</v>
      </c>
      <c r="L59" s="18">
        <v>0.04</v>
      </c>
      <c r="M59" s="8">
        <v>8.6E-3</v>
      </c>
      <c r="N59" s="7">
        <v>6964112.7336200606</v>
      </c>
      <c r="O59" s="7">
        <v>120.44</v>
      </c>
      <c r="P59" s="7">
        <v>0</v>
      </c>
      <c r="Q59" s="7">
        <v>8387.5773763720008</v>
      </c>
      <c r="R59" s="8">
        <v>4.7999999999999996E-3</v>
      </c>
      <c r="S59" s="8">
        <f t="shared" si="0"/>
        <v>2.0990321872586585E-3</v>
      </c>
      <c r="T59" s="8">
        <f>+Q59/'סכום נכסי הקרן'!$C$42</f>
        <v>3.312361307469057E-4</v>
      </c>
    </row>
    <row r="60" spans="1:20">
      <c r="A60" s="6" t="s">
        <v>320</v>
      </c>
      <c r="B60" s="17">
        <v>1940444</v>
      </c>
      <c r="C60" s="6" t="s">
        <v>194</v>
      </c>
      <c r="D60" s="6"/>
      <c r="E60" s="45">
        <v>520032640</v>
      </c>
      <c r="F60" s="6" t="s">
        <v>271</v>
      </c>
      <c r="G60" s="6" t="s">
        <v>299</v>
      </c>
      <c r="H60" s="6" t="s">
        <v>103</v>
      </c>
      <c r="I60" s="6"/>
      <c r="J60" s="17">
        <v>2.78</v>
      </c>
      <c r="K60" s="6" t="s">
        <v>104</v>
      </c>
      <c r="L60" s="18">
        <v>6.5000000000000002E-2</v>
      </c>
      <c r="M60" s="8">
        <v>7.9000000000000008E-3</v>
      </c>
      <c r="N60" s="7">
        <v>15931541.415370228</v>
      </c>
      <c r="O60" s="7">
        <v>129.38</v>
      </c>
      <c r="P60" s="7">
        <v>285.94686999999999</v>
      </c>
      <c r="Q60" s="7">
        <v>20898.175153206001</v>
      </c>
      <c r="R60" s="8">
        <v>9.2999999999999992E-3</v>
      </c>
      <c r="S60" s="8">
        <f t="shared" si="0"/>
        <v>5.2298703586472909E-3</v>
      </c>
      <c r="T60" s="8">
        <f>+Q60/'סכום נכסי הקרן'!$C$42</f>
        <v>8.252955969049135E-4</v>
      </c>
    </row>
    <row r="61" spans="1:20">
      <c r="A61" s="6" t="s">
        <v>321</v>
      </c>
      <c r="B61" s="17">
        <v>7460140</v>
      </c>
      <c r="C61" s="6" t="s">
        <v>194</v>
      </c>
      <c r="D61" s="6"/>
      <c r="E61" s="45">
        <v>520003781</v>
      </c>
      <c r="F61" s="6" t="s">
        <v>322</v>
      </c>
      <c r="G61" s="6" t="s">
        <v>299</v>
      </c>
      <c r="H61" s="6" t="s">
        <v>269</v>
      </c>
      <c r="I61" s="6"/>
      <c r="J61" s="17">
        <v>0.59</v>
      </c>
      <c r="K61" s="6" t="s">
        <v>104</v>
      </c>
      <c r="L61" s="18">
        <v>4.1000000000000002E-2</v>
      </c>
      <c r="M61" s="8">
        <v>1.17E-2</v>
      </c>
      <c r="N61" s="7">
        <v>137889.00438981282</v>
      </c>
      <c r="O61" s="7">
        <v>124.47</v>
      </c>
      <c r="P61" s="7">
        <v>0</v>
      </c>
      <c r="Q61" s="7">
        <v>171.63044376400001</v>
      </c>
      <c r="R61" s="8">
        <v>8.0000000000000004E-4</v>
      </c>
      <c r="S61" s="8">
        <f t="shared" si="0"/>
        <v>4.2951356465453031E-5</v>
      </c>
      <c r="T61" s="8">
        <f>+Q61/'סכום נכסי הקרן'!$C$42</f>
        <v>6.7779051756839933E-6</v>
      </c>
    </row>
    <row r="62" spans="1:20">
      <c r="A62" s="6" t="s">
        <v>323</v>
      </c>
      <c r="B62" s="17">
        <v>1126762</v>
      </c>
      <c r="C62" s="6" t="s">
        <v>194</v>
      </c>
      <c r="D62" s="6"/>
      <c r="E62" s="45">
        <v>513668277</v>
      </c>
      <c r="F62" s="6" t="s">
        <v>271</v>
      </c>
      <c r="G62" s="6" t="s">
        <v>324</v>
      </c>
      <c r="H62" s="6" t="s">
        <v>269</v>
      </c>
      <c r="I62" s="6"/>
      <c r="J62" s="17">
        <v>0.59</v>
      </c>
      <c r="K62" s="6" t="s">
        <v>104</v>
      </c>
      <c r="L62" s="18">
        <v>1.6E-2</v>
      </c>
      <c r="M62" s="8">
        <v>9.7000000000000003E-3</v>
      </c>
      <c r="N62" s="7">
        <v>23304046.204054054</v>
      </c>
      <c r="O62" s="7">
        <v>103.6</v>
      </c>
      <c r="P62" s="7">
        <v>0</v>
      </c>
      <c r="Q62" s="7">
        <v>24142.9918674</v>
      </c>
      <c r="R62" s="8">
        <v>4.1300000000000003E-2</v>
      </c>
      <c r="S62" s="8">
        <f t="shared" si="0"/>
        <v>6.0419015828282749E-3</v>
      </c>
      <c r="T62" s="8">
        <f>+Q62/'סכום נכסי הקרן'!$C$42</f>
        <v>9.5343754840812665E-4</v>
      </c>
    </row>
    <row r="63" spans="1:20">
      <c r="A63" s="6" t="s">
        <v>325</v>
      </c>
      <c r="B63" s="17">
        <v>1139492</v>
      </c>
      <c r="C63" s="6" t="s">
        <v>194</v>
      </c>
      <c r="D63" s="6"/>
      <c r="E63" s="45">
        <v>513668277</v>
      </c>
      <c r="F63" s="6" t="s">
        <v>271</v>
      </c>
      <c r="G63" s="6" t="s">
        <v>324</v>
      </c>
      <c r="H63" s="6" t="s">
        <v>269</v>
      </c>
      <c r="I63" s="6"/>
      <c r="J63" s="17">
        <v>4.09</v>
      </c>
      <c r="K63" s="6" t="s">
        <v>104</v>
      </c>
      <c r="L63" s="18">
        <v>9.4999999999999998E-3</v>
      </c>
      <c r="M63" s="8">
        <v>7.7999999999999996E-3</v>
      </c>
      <c r="N63" s="7">
        <v>14423062.801153239</v>
      </c>
      <c r="O63" s="7">
        <v>101.28</v>
      </c>
      <c r="P63" s="7">
        <v>0</v>
      </c>
      <c r="Q63" s="7">
        <v>14607.678005008</v>
      </c>
      <c r="R63" s="8">
        <v>1.5800000000000002E-2</v>
      </c>
      <c r="S63" s="8">
        <f t="shared" si="0"/>
        <v>3.6556427366020681E-3</v>
      </c>
      <c r="T63" s="8">
        <f>+Q63/'סכום נכסי הקרן'!$C$42</f>
        <v>5.7687583964422787E-4</v>
      </c>
    </row>
    <row r="64" spans="1:20">
      <c r="A64" s="6" t="s">
        <v>326</v>
      </c>
      <c r="B64" s="17">
        <v>1110915</v>
      </c>
      <c r="C64" s="6" t="s">
        <v>194</v>
      </c>
      <c r="D64" s="6"/>
      <c r="E64" s="45">
        <v>520043605</v>
      </c>
      <c r="F64" s="6" t="s">
        <v>327</v>
      </c>
      <c r="G64" s="6" t="s">
        <v>324</v>
      </c>
      <c r="H64" s="6" t="s">
        <v>103</v>
      </c>
      <c r="I64" s="6"/>
      <c r="J64" s="17">
        <v>8.86</v>
      </c>
      <c r="K64" s="6" t="s">
        <v>104</v>
      </c>
      <c r="L64" s="18">
        <v>5.1499999999999997E-2</v>
      </c>
      <c r="M64" s="8">
        <v>3.3799999999999997E-2</v>
      </c>
      <c r="N64" s="7">
        <v>50975942.736294702</v>
      </c>
      <c r="O64" s="7">
        <v>139.80000000000001</v>
      </c>
      <c r="P64" s="7">
        <v>0</v>
      </c>
      <c r="Q64" s="7">
        <v>71264.367945339996</v>
      </c>
      <c r="R64" s="8">
        <v>1.29E-2</v>
      </c>
      <c r="S64" s="8">
        <f t="shared" si="0"/>
        <v>1.7834255996648164E-2</v>
      </c>
      <c r="T64" s="8">
        <f>+Q64/'סכום נכסי הקרן'!$C$42</f>
        <v>2.8143208031481178E-3</v>
      </c>
    </row>
    <row r="65" spans="1:20">
      <c r="A65" s="6" t="s">
        <v>328</v>
      </c>
      <c r="B65" s="17">
        <v>3900271</v>
      </c>
      <c r="C65" s="6" t="s">
        <v>194</v>
      </c>
      <c r="D65" s="6"/>
      <c r="E65" s="45">
        <v>520038506</v>
      </c>
      <c r="F65" s="6" t="s">
        <v>291</v>
      </c>
      <c r="G65" s="6" t="s">
        <v>324</v>
      </c>
      <c r="H65" s="6" t="s">
        <v>103</v>
      </c>
      <c r="I65" s="6"/>
      <c r="J65" s="17">
        <v>3.02</v>
      </c>
      <c r="K65" s="6" t="s">
        <v>104</v>
      </c>
      <c r="L65" s="18">
        <v>4.4499999999999998E-2</v>
      </c>
      <c r="M65" s="8">
        <v>1.06E-2</v>
      </c>
      <c r="N65" s="7">
        <v>2549128.9838722297</v>
      </c>
      <c r="O65" s="7">
        <v>115.05</v>
      </c>
      <c r="P65" s="7">
        <v>0</v>
      </c>
      <c r="Q65" s="7">
        <v>2932.7728959450001</v>
      </c>
      <c r="R65" s="8">
        <v>3.8E-3</v>
      </c>
      <c r="S65" s="8">
        <f t="shared" si="0"/>
        <v>7.3394073524136951E-4</v>
      </c>
      <c r="T65" s="8">
        <f>+Q65/'סכום נכסי הקרן'!$C$42</f>
        <v>1.1581894304174041E-4</v>
      </c>
    </row>
    <row r="66" spans="1:20">
      <c r="A66" s="6" t="s">
        <v>329</v>
      </c>
      <c r="B66" s="17">
        <v>3900206</v>
      </c>
      <c r="C66" s="6" t="s">
        <v>194</v>
      </c>
      <c r="D66" s="6"/>
      <c r="E66" s="45">
        <v>520038506</v>
      </c>
      <c r="F66" s="6" t="s">
        <v>291</v>
      </c>
      <c r="G66" s="6" t="s">
        <v>324</v>
      </c>
      <c r="H66" s="6" t="s">
        <v>103</v>
      </c>
      <c r="I66" s="6"/>
      <c r="J66" s="17">
        <v>1.18</v>
      </c>
      <c r="K66" s="6" t="s">
        <v>104</v>
      </c>
      <c r="L66" s="18">
        <v>4.2500000000000003E-2</v>
      </c>
      <c r="M66" s="8">
        <v>1.0200000000000001E-2</v>
      </c>
      <c r="N66" s="7">
        <v>6883588.1263356721</v>
      </c>
      <c r="O66" s="7">
        <v>126.79</v>
      </c>
      <c r="P66" s="7">
        <v>0</v>
      </c>
      <c r="Q66" s="7">
        <v>8727.7013853810004</v>
      </c>
      <c r="R66" s="8">
        <v>1.52E-2</v>
      </c>
      <c r="S66" s="8">
        <f t="shared" si="0"/>
        <v>2.1841498810256936E-3</v>
      </c>
      <c r="T66" s="8">
        <f>+Q66/'סכום נכסי הקרן'!$C$42</f>
        <v>3.44668061763797E-4</v>
      </c>
    </row>
    <row r="67" spans="1:20">
      <c r="A67" s="6" t="s">
        <v>330</v>
      </c>
      <c r="B67" s="17">
        <v>1126630</v>
      </c>
      <c r="C67" s="6" t="s">
        <v>194</v>
      </c>
      <c r="D67" s="6"/>
      <c r="E67" s="45">
        <v>520026683</v>
      </c>
      <c r="F67" s="6" t="s">
        <v>291</v>
      </c>
      <c r="G67" s="6" t="s">
        <v>324</v>
      </c>
      <c r="H67" s="6" t="s">
        <v>269</v>
      </c>
      <c r="I67" s="6"/>
      <c r="J67" s="17">
        <v>3.6</v>
      </c>
      <c r="K67" s="6" t="s">
        <v>104</v>
      </c>
      <c r="L67" s="18">
        <v>4.8000000000000001E-2</v>
      </c>
      <c r="M67" s="8">
        <v>1.03E-2</v>
      </c>
      <c r="N67" s="7">
        <v>2719281.5917526577</v>
      </c>
      <c r="O67" s="7">
        <v>115.71</v>
      </c>
      <c r="P67" s="7">
        <v>131.72361000000001</v>
      </c>
      <c r="Q67" s="7">
        <v>3278.2043398169999</v>
      </c>
      <c r="R67" s="8">
        <v>1.8E-3</v>
      </c>
      <c r="S67" s="8">
        <f t="shared" si="0"/>
        <v>8.2038664049419066E-4</v>
      </c>
      <c r="T67" s="8">
        <f>+Q67/'סכום נכסי הקרן'!$C$42</f>
        <v>1.2946047143214313E-4</v>
      </c>
    </row>
    <row r="68" spans="1:20">
      <c r="A68" s="6" t="s">
        <v>331</v>
      </c>
      <c r="B68" s="17">
        <v>1117357</v>
      </c>
      <c r="C68" s="6" t="s">
        <v>194</v>
      </c>
      <c r="D68" s="6"/>
      <c r="E68" s="45">
        <v>520026683</v>
      </c>
      <c r="F68" s="6" t="s">
        <v>291</v>
      </c>
      <c r="G68" s="6" t="s">
        <v>324</v>
      </c>
      <c r="H68" s="6" t="s">
        <v>269</v>
      </c>
      <c r="I68" s="6"/>
      <c r="J68" s="17">
        <v>1.94</v>
      </c>
      <c r="K68" s="6" t="s">
        <v>104</v>
      </c>
      <c r="L68" s="18">
        <v>4.9000000000000002E-2</v>
      </c>
      <c r="M68" s="8">
        <v>8.0999999999999996E-3</v>
      </c>
      <c r="N68" s="7">
        <v>10.60560070523046</v>
      </c>
      <c r="O68" s="7">
        <v>119.11</v>
      </c>
      <c r="P68" s="7">
        <v>0</v>
      </c>
      <c r="Q68" s="7">
        <v>1.2632331E-2</v>
      </c>
      <c r="R68" s="8">
        <v>0</v>
      </c>
      <c r="S68" s="8">
        <f t="shared" si="0"/>
        <v>3.1613025047972263E-9</v>
      </c>
      <c r="T68" s="8">
        <f>+Q68/'סכום נכסי הקרן'!$C$42</f>
        <v>4.9886686643766953E-10</v>
      </c>
    </row>
    <row r="69" spans="1:20">
      <c r="A69" s="6" t="s">
        <v>332</v>
      </c>
      <c r="B69" s="17">
        <v>1097385</v>
      </c>
      <c r="C69" s="6" t="s">
        <v>194</v>
      </c>
      <c r="D69" s="6"/>
      <c r="E69" s="45">
        <v>520026683</v>
      </c>
      <c r="F69" s="6" t="s">
        <v>291</v>
      </c>
      <c r="G69" s="6" t="s">
        <v>324</v>
      </c>
      <c r="H69" s="6" t="s">
        <v>269</v>
      </c>
      <c r="I69" s="6"/>
      <c r="J69" s="17">
        <v>1.5</v>
      </c>
      <c r="K69" s="6" t="s">
        <v>104</v>
      </c>
      <c r="L69" s="18">
        <v>4.9500000000000002E-2</v>
      </c>
      <c r="M69" s="8">
        <v>8.9999999999999993E-3</v>
      </c>
      <c r="N69" s="7">
        <v>7908738.0690697674</v>
      </c>
      <c r="O69" s="7">
        <v>125.56</v>
      </c>
      <c r="P69" s="7">
        <v>5418.3127400000003</v>
      </c>
      <c r="Q69" s="7">
        <v>15348.524259524</v>
      </c>
      <c r="R69" s="8">
        <v>2.76E-2</v>
      </c>
      <c r="S69" s="8">
        <f t="shared" si="0"/>
        <v>3.8410431286651859E-3</v>
      </c>
      <c r="T69" s="8">
        <f>+Q69/'סכום נכסי הקרן'!$C$42</f>
        <v>6.0613280334336482E-4</v>
      </c>
    </row>
    <row r="70" spans="1:20">
      <c r="A70" s="6" t="s">
        <v>333</v>
      </c>
      <c r="B70" s="17">
        <v>1122860</v>
      </c>
      <c r="C70" s="6" t="s">
        <v>194</v>
      </c>
      <c r="D70" s="6"/>
      <c r="E70" s="90">
        <v>1560</v>
      </c>
      <c r="F70" s="6" t="s">
        <v>291</v>
      </c>
      <c r="G70" s="6" t="s">
        <v>324</v>
      </c>
      <c r="H70" s="6" t="s">
        <v>103</v>
      </c>
      <c r="I70" s="6"/>
      <c r="J70" s="17">
        <v>1.49</v>
      </c>
      <c r="K70" s="6" t="s">
        <v>104</v>
      </c>
      <c r="L70" s="18">
        <v>4.8000000000000001E-2</v>
      </c>
      <c r="M70" s="8">
        <v>1.03E-2</v>
      </c>
      <c r="N70" s="7">
        <v>3415968.4252741421</v>
      </c>
      <c r="O70" s="7">
        <v>113.08</v>
      </c>
      <c r="P70" s="7">
        <v>0</v>
      </c>
      <c r="Q70" s="7">
        <v>3862.7770952999999</v>
      </c>
      <c r="R70" s="8">
        <v>1.37E-2</v>
      </c>
      <c r="S70" s="8">
        <f t="shared" si="0"/>
        <v>9.6667882648461664E-4</v>
      </c>
      <c r="T70" s="8">
        <f>+Q70/'סכום נכסי הקרן'!$C$42</f>
        <v>1.5254599529410006E-4</v>
      </c>
    </row>
    <row r="71" spans="1:20">
      <c r="A71" s="6" t="s">
        <v>334</v>
      </c>
      <c r="B71" s="17">
        <v>1128347</v>
      </c>
      <c r="C71" s="6" t="s">
        <v>194</v>
      </c>
      <c r="D71" s="6"/>
      <c r="E71" s="90">
        <v>1560</v>
      </c>
      <c r="F71" s="6" t="s">
        <v>291</v>
      </c>
      <c r="G71" s="6" t="s">
        <v>324</v>
      </c>
      <c r="H71" s="6" t="s">
        <v>103</v>
      </c>
      <c r="I71" s="6"/>
      <c r="J71" s="17">
        <v>4.62</v>
      </c>
      <c r="K71" s="6" t="s">
        <v>104</v>
      </c>
      <c r="L71" s="18">
        <v>3.2899999999999999E-2</v>
      </c>
      <c r="M71" s="8">
        <v>1.5599999999999999E-2</v>
      </c>
      <c r="N71" s="7">
        <v>679014.5438789546</v>
      </c>
      <c r="O71" s="7">
        <v>109.05</v>
      </c>
      <c r="P71" s="7">
        <v>11.24259</v>
      </c>
      <c r="Q71" s="7">
        <v>751.70795009999995</v>
      </c>
      <c r="R71" s="8">
        <v>2.8999999999999998E-3</v>
      </c>
      <c r="S71" s="8">
        <f t="shared" si="0"/>
        <v>1.8811858441067752E-4</v>
      </c>
      <c r="T71" s="8">
        <f>+Q71/'סכום נכסי הקרן'!$C$42</f>
        <v>2.9685905914171428E-5</v>
      </c>
    </row>
    <row r="72" spans="1:20">
      <c r="A72" s="6" t="s">
        <v>335</v>
      </c>
      <c r="B72" s="17">
        <v>1133040</v>
      </c>
      <c r="C72" s="6" t="s">
        <v>194</v>
      </c>
      <c r="D72" s="6"/>
      <c r="E72" s="90">
        <v>1560</v>
      </c>
      <c r="F72" s="6" t="s">
        <v>291</v>
      </c>
      <c r="G72" s="6" t="s">
        <v>324</v>
      </c>
      <c r="H72" s="6" t="s">
        <v>103</v>
      </c>
      <c r="I72" s="6"/>
      <c r="J72" s="17">
        <v>6.63</v>
      </c>
      <c r="K72" s="6" t="s">
        <v>104</v>
      </c>
      <c r="L72" s="18">
        <v>3.3000000000000002E-2</v>
      </c>
      <c r="M72" s="8">
        <v>2.18E-2</v>
      </c>
      <c r="N72" s="7">
        <v>52347.104575882615</v>
      </c>
      <c r="O72" s="7">
        <v>109.05</v>
      </c>
      <c r="P72" s="7">
        <v>0</v>
      </c>
      <c r="Q72" s="7">
        <v>57.08451754</v>
      </c>
      <c r="R72" s="8">
        <v>2.9999999999999997E-4</v>
      </c>
      <c r="S72" s="8">
        <f t="shared" si="0"/>
        <v>1.4285679205551469E-5</v>
      </c>
      <c r="T72" s="8">
        <f>+Q72/'סכום נכסי הקרן'!$C$42</f>
        <v>2.2543404212006466E-6</v>
      </c>
    </row>
    <row r="73" spans="1:20">
      <c r="A73" s="6" t="s">
        <v>336</v>
      </c>
      <c r="B73" s="17">
        <v>7590110</v>
      </c>
      <c r="C73" s="6" t="s">
        <v>194</v>
      </c>
      <c r="D73" s="6"/>
      <c r="E73" s="45">
        <v>520001736</v>
      </c>
      <c r="F73" s="6" t="s">
        <v>291</v>
      </c>
      <c r="G73" s="6" t="s">
        <v>324</v>
      </c>
      <c r="H73" s="6" t="s">
        <v>103</v>
      </c>
      <c r="I73" s="6"/>
      <c r="J73" s="17">
        <v>0.74</v>
      </c>
      <c r="K73" s="6" t="s">
        <v>104</v>
      </c>
      <c r="L73" s="18">
        <v>4.5499999999999999E-2</v>
      </c>
      <c r="M73" s="8">
        <v>1.03E-2</v>
      </c>
      <c r="N73" s="7">
        <v>3151470.9997804742</v>
      </c>
      <c r="O73" s="7">
        <v>125.27</v>
      </c>
      <c r="P73" s="7">
        <v>0</v>
      </c>
      <c r="Q73" s="7">
        <v>3947.8477214250001</v>
      </c>
      <c r="R73" s="8">
        <v>2.0199999999999999E-2</v>
      </c>
      <c r="S73" s="8">
        <f t="shared" si="0"/>
        <v>9.879681659939782E-4</v>
      </c>
      <c r="T73" s="8">
        <f>+Q73/'סכום נכסי הקרן'!$C$42</f>
        <v>1.5590554284560654E-4</v>
      </c>
    </row>
    <row r="74" spans="1:20">
      <c r="A74" s="6" t="s">
        <v>337</v>
      </c>
      <c r="B74" s="17">
        <v>7590128</v>
      </c>
      <c r="C74" s="6" t="s">
        <v>194</v>
      </c>
      <c r="D74" s="6"/>
      <c r="E74" s="45">
        <v>520001736</v>
      </c>
      <c r="F74" s="6" t="s">
        <v>291</v>
      </c>
      <c r="G74" s="6" t="s">
        <v>324</v>
      </c>
      <c r="H74" s="6" t="s">
        <v>103</v>
      </c>
      <c r="I74" s="6"/>
      <c r="J74" s="17">
        <v>5.53</v>
      </c>
      <c r="K74" s="6" t="s">
        <v>104</v>
      </c>
      <c r="L74" s="18">
        <v>4.7500000000000001E-2</v>
      </c>
      <c r="M74" s="8">
        <v>1.54E-2</v>
      </c>
      <c r="N74" s="7">
        <v>6765061.3679544674</v>
      </c>
      <c r="O74" s="7">
        <v>144.94999999999999</v>
      </c>
      <c r="P74" s="7">
        <v>0</v>
      </c>
      <c r="Q74" s="7">
        <v>9805.9564528499996</v>
      </c>
      <c r="R74" s="8">
        <v>3.2000000000000002E-3</v>
      </c>
      <c r="S74" s="8">
        <f t="shared" si="0"/>
        <v>2.4539884757870285E-3</v>
      </c>
      <c r="T74" s="8">
        <f>+Q74/'סכום נכסי הקרן'!$C$42</f>
        <v>3.8724972992375869E-4</v>
      </c>
    </row>
    <row r="75" spans="1:20">
      <c r="A75" s="6" t="s">
        <v>338</v>
      </c>
      <c r="B75" s="17">
        <v>1260462</v>
      </c>
      <c r="C75" s="6" t="s">
        <v>194</v>
      </c>
      <c r="D75" s="6"/>
      <c r="E75" s="45">
        <v>520033234</v>
      </c>
      <c r="F75" s="6" t="s">
        <v>291</v>
      </c>
      <c r="G75" s="6" t="s">
        <v>324</v>
      </c>
      <c r="H75" s="6" t="s">
        <v>103</v>
      </c>
      <c r="I75" s="6"/>
      <c r="J75" s="17">
        <v>0.99</v>
      </c>
      <c r="K75" s="6" t="s">
        <v>104</v>
      </c>
      <c r="L75" s="18">
        <v>5.2999999999999999E-2</v>
      </c>
      <c r="M75" s="8">
        <v>1.11E-2</v>
      </c>
      <c r="N75" s="7">
        <v>945793.261362107</v>
      </c>
      <c r="O75" s="7">
        <v>121.87</v>
      </c>
      <c r="P75" s="7">
        <v>29.307870000000001</v>
      </c>
      <c r="Q75" s="7">
        <v>1181.946117622</v>
      </c>
      <c r="R75" s="8">
        <v>1.8E-3</v>
      </c>
      <c r="S75" s="8">
        <f t="shared" si="0"/>
        <v>2.9578778629009845E-4</v>
      </c>
      <c r="T75" s="8">
        <f>+Q75/'סכום נכסי הקרן'!$C$42</f>
        <v>4.6676560010678656E-5</v>
      </c>
    </row>
    <row r="76" spans="1:20">
      <c r="A76" s="6" t="s">
        <v>339</v>
      </c>
      <c r="B76" s="17">
        <v>1260546</v>
      </c>
      <c r="C76" s="6" t="s">
        <v>194</v>
      </c>
      <c r="D76" s="6"/>
      <c r="E76" s="45">
        <v>520033234</v>
      </c>
      <c r="F76" s="6" t="s">
        <v>291</v>
      </c>
      <c r="G76" s="6" t="s">
        <v>324</v>
      </c>
      <c r="H76" s="6" t="s">
        <v>103</v>
      </c>
      <c r="I76" s="6"/>
      <c r="J76" s="17">
        <v>4.7</v>
      </c>
      <c r="K76" s="6" t="s">
        <v>104</v>
      </c>
      <c r="L76" s="18">
        <v>5.3499999999999999E-2</v>
      </c>
      <c r="M76" s="8">
        <v>2.1999999999999999E-2</v>
      </c>
      <c r="N76" s="7">
        <v>29227218.972738247</v>
      </c>
      <c r="O76" s="7">
        <v>120.15</v>
      </c>
      <c r="P76" s="7">
        <v>0</v>
      </c>
      <c r="Q76" s="7">
        <v>35116.503595745002</v>
      </c>
      <c r="R76" s="8">
        <v>0.01</v>
      </c>
      <c r="S76" s="8">
        <f t="shared" si="0"/>
        <v>8.7880764664058815E-3</v>
      </c>
      <c r="T76" s="8">
        <f>+Q76/'סכום נכסי הקרן'!$C$42</f>
        <v>1.386795525628363E-3</v>
      </c>
    </row>
    <row r="77" spans="1:20">
      <c r="A77" s="6" t="s">
        <v>340</v>
      </c>
      <c r="B77" s="17">
        <v>1260306</v>
      </c>
      <c r="C77" s="6" t="s">
        <v>194</v>
      </c>
      <c r="D77" s="6"/>
      <c r="E77" s="45">
        <v>520033234</v>
      </c>
      <c r="F77" s="6" t="s">
        <v>291</v>
      </c>
      <c r="G77" s="6" t="s">
        <v>324</v>
      </c>
      <c r="H77" s="6" t="s">
        <v>103</v>
      </c>
      <c r="I77" s="6"/>
      <c r="J77" s="17">
        <v>0.99</v>
      </c>
      <c r="K77" s="6" t="s">
        <v>104</v>
      </c>
      <c r="L77" s="18">
        <v>4.9500000000000002E-2</v>
      </c>
      <c r="M77" s="8">
        <v>1.1299999999999999E-2</v>
      </c>
      <c r="N77" s="7">
        <v>1679294.1475303646</v>
      </c>
      <c r="O77" s="7">
        <v>128.44</v>
      </c>
      <c r="P77" s="7">
        <v>760.53787000000011</v>
      </c>
      <c r="Q77" s="7">
        <v>2917.4232730880003</v>
      </c>
      <c r="R77" s="8">
        <v>4.1000000000000003E-3</v>
      </c>
      <c r="S77" s="8">
        <f t="shared" si="0"/>
        <v>7.3009941718332251E-4</v>
      </c>
      <c r="T77" s="8">
        <f>+Q77/'סכום נכסי הקרן'!$C$42</f>
        <v>1.1521276685338123E-4</v>
      </c>
    </row>
    <row r="78" spans="1:20">
      <c r="A78" s="6" t="s">
        <v>341</v>
      </c>
      <c r="B78" s="17">
        <v>1260397</v>
      </c>
      <c r="C78" s="6" t="s">
        <v>194</v>
      </c>
      <c r="D78" s="6"/>
      <c r="E78" s="45">
        <v>520033234</v>
      </c>
      <c r="F78" s="6" t="s">
        <v>291</v>
      </c>
      <c r="G78" s="6" t="s">
        <v>324</v>
      </c>
      <c r="H78" s="6" t="s">
        <v>103</v>
      </c>
      <c r="I78" s="6"/>
      <c r="J78" s="17">
        <v>2.71</v>
      </c>
      <c r="K78" s="6" t="s">
        <v>104</v>
      </c>
      <c r="L78" s="18">
        <v>5.0999999999999997E-2</v>
      </c>
      <c r="M78" s="8">
        <v>1.61E-2</v>
      </c>
      <c r="N78" s="7">
        <v>28250966.068441872</v>
      </c>
      <c r="O78" s="7">
        <v>130.99</v>
      </c>
      <c r="P78" s="7">
        <v>0</v>
      </c>
      <c r="Q78" s="7">
        <v>37005.940453052004</v>
      </c>
      <c r="R78" s="8">
        <v>1.2500000000000001E-2</v>
      </c>
      <c r="S78" s="8">
        <f t="shared" si="0"/>
        <v>9.2609172643283583E-3</v>
      </c>
      <c r="T78" s="8">
        <f>+Q78/'סכום נכסי הקרן'!$C$42</f>
        <v>1.4614117975053889E-3</v>
      </c>
    </row>
    <row r="79" spans="1:20">
      <c r="A79" s="6" t="s">
        <v>342</v>
      </c>
      <c r="B79" s="17">
        <v>1260603</v>
      </c>
      <c r="C79" s="6" t="s">
        <v>194</v>
      </c>
      <c r="D79" s="6"/>
      <c r="E79" s="45">
        <v>520033234</v>
      </c>
      <c r="F79" s="6" t="s">
        <v>291</v>
      </c>
      <c r="G79" s="6" t="s">
        <v>324</v>
      </c>
      <c r="H79" s="6" t="s">
        <v>103</v>
      </c>
      <c r="I79" s="6"/>
      <c r="J79" s="17">
        <v>7.37</v>
      </c>
      <c r="K79" s="6" t="s">
        <v>104</v>
      </c>
      <c r="L79" s="18">
        <v>0.04</v>
      </c>
      <c r="M79" s="8">
        <v>3.1300000000000001E-2</v>
      </c>
      <c r="N79" s="7">
        <v>26992566.416144583</v>
      </c>
      <c r="O79" s="7">
        <v>106.24</v>
      </c>
      <c r="P79" s="7">
        <v>539.24513000000002</v>
      </c>
      <c r="Q79" s="7">
        <v>29216.147690512</v>
      </c>
      <c r="R79" s="8">
        <v>8.2000000000000007E-3</v>
      </c>
      <c r="S79" s="8">
        <f t="shared" ref="S79:S142" si="1">+Q79/$Q$11</f>
        <v>7.3114835951133082E-3</v>
      </c>
      <c r="T79" s="8">
        <f>+Q79/'סכום נכסי הקרן'!$C$42</f>
        <v>1.1537829437612012E-3</v>
      </c>
    </row>
    <row r="80" spans="1:20">
      <c r="A80" s="6" t="s">
        <v>343</v>
      </c>
      <c r="B80" s="17">
        <v>1260488</v>
      </c>
      <c r="C80" s="6" t="s">
        <v>194</v>
      </c>
      <c r="D80" s="6"/>
      <c r="E80" s="45">
        <v>520033234</v>
      </c>
      <c r="F80" s="6" t="s">
        <v>291</v>
      </c>
      <c r="G80" s="6" t="s">
        <v>324</v>
      </c>
      <c r="H80" s="6" t="s">
        <v>103</v>
      </c>
      <c r="I80" s="6"/>
      <c r="J80" s="17">
        <v>2.0699999999999998</v>
      </c>
      <c r="K80" s="6" t="s">
        <v>104</v>
      </c>
      <c r="L80" s="18">
        <v>6.5000000000000002E-2</v>
      </c>
      <c r="M80" s="8">
        <v>7.3000000000000001E-3</v>
      </c>
      <c r="N80" s="7">
        <v>4398230.491547795</v>
      </c>
      <c r="O80" s="7">
        <v>128.57</v>
      </c>
      <c r="P80" s="7">
        <v>0</v>
      </c>
      <c r="Q80" s="7">
        <v>5654.8049429829998</v>
      </c>
      <c r="R80" s="8">
        <v>6.0000000000000001E-3</v>
      </c>
      <c r="S80" s="8">
        <f t="shared" si="1"/>
        <v>1.4151425441901336E-3</v>
      </c>
      <c r="T80" s="8">
        <f>+Q80/'סכום נכסי הקרן'!$C$42</f>
        <v>2.2331546111498929E-4</v>
      </c>
    </row>
    <row r="81" spans="1:20">
      <c r="A81" s="6" t="s">
        <v>344</v>
      </c>
      <c r="B81" s="17">
        <v>1119825</v>
      </c>
      <c r="C81" s="6" t="s">
        <v>194</v>
      </c>
      <c r="D81" s="6"/>
      <c r="E81" s="45">
        <v>513704304</v>
      </c>
      <c r="F81" s="6" t="s">
        <v>271</v>
      </c>
      <c r="G81" s="6" t="s">
        <v>324</v>
      </c>
      <c r="H81" s="6" t="s">
        <v>103</v>
      </c>
      <c r="I81" s="6"/>
      <c r="J81" s="17">
        <v>2.94</v>
      </c>
      <c r="K81" s="6" t="s">
        <v>104</v>
      </c>
      <c r="L81" s="18">
        <v>3.5499999999999997E-2</v>
      </c>
      <c r="M81" s="8">
        <v>7.4999999999999997E-3</v>
      </c>
      <c r="N81" s="7">
        <v>6537232.2184274523</v>
      </c>
      <c r="O81" s="7">
        <v>120.06</v>
      </c>
      <c r="P81" s="7">
        <v>0</v>
      </c>
      <c r="Q81" s="7">
        <v>7848.6010014439998</v>
      </c>
      <c r="R81" s="8">
        <v>1.1900000000000001E-2</v>
      </c>
      <c r="S81" s="8">
        <f t="shared" si="1"/>
        <v>1.9641507181072863E-3</v>
      </c>
      <c r="T81" s="8">
        <f>+Q81/'סכום נכסי הקרן'!$C$42</f>
        <v>3.0995126612102896E-4</v>
      </c>
    </row>
    <row r="82" spans="1:20">
      <c r="A82" s="6" t="s">
        <v>345</v>
      </c>
      <c r="B82" s="17">
        <v>1095066</v>
      </c>
      <c r="C82" s="6" t="s">
        <v>194</v>
      </c>
      <c r="D82" s="6"/>
      <c r="E82" s="45">
        <v>513704304</v>
      </c>
      <c r="F82" s="6" t="s">
        <v>271</v>
      </c>
      <c r="G82" s="6" t="s">
        <v>324</v>
      </c>
      <c r="H82" s="6" t="s">
        <v>103</v>
      </c>
      <c r="I82" s="6"/>
      <c r="J82" s="17">
        <v>1.88</v>
      </c>
      <c r="K82" s="6" t="s">
        <v>104</v>
      </c>
      <c r="L82" s="18">
        <v>4.65E-2</v>
      </c>
      <c r="M82" s="8">
        <v>7.6E-3</v>
      </c>
      <c r="N82" s="7">
        <v>1343402.5147704892</v>
      </c>
      <c r="O82" s="7">
        <v>132.02000000000001</v>
      </c>
      <c r="P82" s="7">
        <v>0</v>
      </c>
      <c r="Q82" s="7">
        <v>1773.56</v>
      </c>
      <c r="R82" s="8">
        <v>2.5999999999999999E-3</v>
      </c>
      <c r="S82" s="8">
        <f t="shared" si="1"/>
        <v>4.4384204866134119E-4</v>
      </c>
      <c r="T82" s="8">
        <f>+Q82/'סכום נכסי הקרן'!$C$42</f>
        <v>7.0040146956186722E-5</v>
      </c>
    </row>
    <row r="83" spans="1:20">
      <c r="A83" s="6" t="s">
        <v>346</v>
      </c>
      <c r="B83" s="17">
        <v>1134147</v>
      </c>
      <c r="C83" s="6" t="s">
        <v>194</v>
      </c>
      <c r="D83" s="6"/>
      <c r="E83" s="45">
        <v>513704304</v>
      </c>
      <c r="F83" s="6" t="s">
        <v>271</v>
      </c>
      <c r="G83" s="6" t="s">
        <v>324</v>
      </c>
      <c r="H83" s="6" t="s">
        <v>103</v>
      </c>
      <c r="I83" s="6"/>
      <c r="J83" s="17">
        <v>6.24</v>
      </c>
      <c r="K83" s="6" t="s">
        <v>104</v>
      </c>
      <c r="L83" s="18">
        <v>1.4999999999999999E-2</v>
      </c>
      <c r="M83" s="8">
        <v>1.21E-2</v>
      </c>
      <c r="N83" s="7">
        <v>4068479.2886668621</v>
      </c>
      <c r="O83" s="7">
        <v>102.39</v>
      </c>
      <c r="P83" s="7">
        <v>0</v>
      </c>
      <c r="Q83" s="7">
        <v>4165.7159436659995</v>
      </c>
      <c r="R83" s="8">
        <v>6.1000000000000004E-3</v>
      </c>
      <c r="S83" s="8">
        <f t="shared" si="1"/>
        <v>1.0424907522598218E-3</v>
      </c>
      <c r="T83" s="8">
        <f>+Q83/'סכום נכסי הקרן'!$C$42</f>
        <v>1.6450943687955111E-4</v>
      </c>
    </row>
    <row r="84" spans="1:20">
      <c r="A84" s="6" t="s">
        <v>347</v>
      </c>
      <c r="B84" s="17">
        <v>1134048</v>
      </c>
      <c r="C84" s="6" t="s">
        <v>194</v>
      </c>
      <c r="D84" s="6"/>
      <c r="E84" s="45">
        <v>513834200</v>
      </c>
      <c r="F84" s="6" t="s">
        <v>317</v>
      </c>
      <c r="G84" s="6" t="s">
        <v>324</v>
      </c>
      <c r="H84" s="6" t="s">
        <v>103</v>
      </c>
      <c r="I84" s="6"/>
      <c r="J84" s="17">
        <v>8.58</v>
      </c>
      <c r="K84" s="6" t="s">
        <v>104</v>
      </c>
      <c r="L84" s="18">
        <v>2.4E-2</v>
      </c>
      <c r="M84" s="8">
        <v>1.9699999999999999E-2</v>
      </c>
      <c r="N84" s="7">
        <v>5117814.5386403082</v>
      </c>
      <c r="O84" s="7">
        <v>103.7</v>
      </c>
      <c r="P84" s="7">
        <v>61.415750000000003</v>
      </c>
      <c r="Q84" s="7">
        <v>5368.5894265699999</v>
      </c>
      <c r="R84" s="8">
        <v>1.5699999999999999E-2</v>
      </c>
      <c r="S84" s="8">
        <f t="shared" si="1"/>
        <v>1.3435157138808069E-3</v>
      </c>
      <c r="T84" s="8">
        <f>+Q84/'סכום נכסי הקרן'!$C$42</f>
        <v>2.1201244524255905E-4</v>
      </c>
    </row>
    <row r="85" spans="1:20">
      <c r="A85" s="6" t="s">
        <v>348</v>
      </c>
      <c r="B85" s="17">
        <v>1119213</v>
      </c>
      <c r="C85" s="6" t="s">
        <v>194</v>
      </c>
      <c r="D85" s="6"/>
      <c r="E85" s="45">
        <v>513834200</v>
      </c>
      <c r="F85" s="6" t="s">
        <v>317</v>
      </c>
      <c r="G85" s="6" t="s">
        <v>324</v>
      </c>
      <c r="H85" s="6" t="s">
        <v>103</v>
      </c>
      <c r="I85" s="6"/>
      <c r="J85" s="17">
        <v>2.79</v>
      </c>
      <c r="K85" s="6" t="s">
        <v>104</v>
      </c>
      <c r="L85" s="18">
        <v>3.9E-2</v>
      </c>
      <c r="M85" s="8">
        <v>8.0999999999999996E-3</v>
      </c>
      <c r="N85" s="7">
        <v>2802300.2279286929</v>
      </c>
      <c r="O85" s="7">
        <v>117.8</v>
      </c>
      <c r="P85" s="7">
        <v>0</v>
      </c>
      <c r="Q85" s="7">
        <v>3301.1096685000002</v>
      </c>
      <c r="R85" s="8">
        <v>1.2699999999999999E-2</v>
      </c>
      <c r="S85" s="8">
        <f t="shared" si="1"/>
        <v>8.2611881082275251E-4</v>
      </c>
      <c r="T85" s="8">
        <f>+Q85/'סכום נכסי הקרן'!$C$42</f>
        <v>1.3036503208249445E-4</v>
      </c>
    </row>
    <row r="86" spans="1:20">
      <c r="A86" s="6" t="s">
        <v>349</v>
      </c>
      <c r="B86" s="17">
        <v>1119221</v>
      </c>
      <c r="C86" s="6" t="s">
        <v>194</v>
      </c>
      <c r="D86" s="6"/>
      <c r="E86" s="45">
        <v>513834200</v>
      </c>
      <c r="F86" s="6" t="s">
        <v>317</v>
      </c>
      <c r="G86" s="6" t="s">
        <v>324</v>
      </c>
      <c r="H86" s="6" t="s">
        <v>103</v>
      </c>
      <c r="I86" s="6"/>
      <c r="J86" s="17">
        <v>3.68</v>
      </c>
      <c r="K86" s="6" t="s">
        <v>104</v>
      </c>
      <c r="L86" s="18">
        <v>3.9E-2</v>
      </c>
      <c r="M86" s="8">
        <v>9.1999999999999998E-3</v>
      </c>
      <c r="N86" s="7">
        <v>2290174.2238065959</v>
      </c>
      <c r="O86" s="7">
        <v>120.37</v>
      </c>
      <c r="P86" s="7">
        <v>0</v>
      </c>
      <c r="Q86" s="7">
        <v>2756.6827131959999</v>
      </c>
      <c r="R86" s="8">
        <v>5.1999999999999998E-3</v>
      </c>
      <c r="S86" s="8">
        <f t="shared" si="1"/>
        <v>6.8987330732211884E-4</v>
      </c>
      <c r="T86" s="8">
        <f>+Q86/'סכום נכסי הקרן'!$C$42</f>
        <v>1.0886491708418513E-4</v>
      </c>
    </row>
    <row r="87" spans="1:20">
      <c r="A87" s="6" t="s">
        <v>350</v>
      </c>
      <c r="B87" s="17">
        <v>1126069</v>
      </c>
      <c r="C87" s="6" t="s">
        <v>194</v>
      </c>
      <c r="D87" s="6"/>
      <c r="E87" s="45">
        <v>513834200</v>
      </c>
      <c r="F87" s="6" t="s">
        <v>317</v>
      </c>
      <c r="G87" s="6" t="s">
        <v>324</v>
      </c>
      <c r="H87" s="6" t="s">
        <v>103</v>
      </c>
      <c r="I87" s="6"/>
      <c r="J87" s="17">
        <v>5.38</v>
      </c>
      <c r="K87" s="6" t="s">
        <v>104</v>
      </c>
      <c r="L87" s="18">
        <v>3.85E-2</v>
      </c>
      <c r="M87" s="8">
        <v>1.34E-2</v>
      </c>
      <c r="N87" s="7">
        <v>885962.72401459853</v>
      </c>
      <c r="O87" s="7">
        <v>117.82</v>
      </c>
      <c r="P87" s="7">
        <v>0</v>
      </c>
      <c r="Q87" s="7">
        <v>1043.8412814339999</v>
      </c>
      <c r="R87" s="8">
        <v>3.3E-3</v>
      </c>
      <c r="S87" s="8">
        <f t="shared" si="1"/>
        <v>2.612263767952289E-4</v>
      </c>
      <c r="T87" s="8">
        <f>+Q87/'סכום נכסי הקרן'!$C$42</f>
        <v>4.1222623847274199E-5</v>
      </c>
    </row>
    <row r="88" spans="1:20">
      <c r="A88" s="6" t="s">
        <v>351</v>
      </c>
      <c r="B88" s="17">
        <v>1128875</v>
      </c>
      <c r="C88" s="6" t="s">
        <v>194</v>
      </c>
      <c r="D88" s="6"/>
      <c r="E88" s="45">
        <v>513834200</v>
      </c>
      <c r="F88" s="6" t="s">
        <v>317</v>
      </c>
      <c r="G88" s="6" t="s">
        <v>324</v>
      </c>
      <c r="H88" s="6" t="s">
        <v>103</v>
      </c>
      <c r="I88" s="6"/>
      <c r="J88" s="17">
        <v>4.6399999999999997</v>
      </c>
      <c r="K88" s="6" t="s">
        <v>104</v>
      </c>
      <c r="L88" s="18">
        <v>2.8000000000000001E-2</v>
      </c>
      <c r="M88" s="8">
        <v>1.24E-2</v>
      </c>
      <c r="N88" s="7">
        <v>7048647.1606496861</v>
      </c>
      <c r="O88" s="7">
        <v>108.36</v>
      </c>
      <c r="P88" s="7">
        <v>0</v>
      </c>
      <c r="Q88" s="7">
        <v>7637.9140632799999</v>
      </c>
      <c r="R88" s="8">
        <v>2.8400000000000002E-2</v>
      </c>
      <c r="S88" s="8">
        <f t="shared" si="1"/>
        <v>1.9114252832413134E-3</v>
      </c>
      <c r="T88" s="8">
        <f>+Q88/'סכום נכסי הקרן'!$C$42</f>
        <v>3.0163097015655318E-4</v>
      </c>
    </row>
    <row r="89" spans="1:20">
      <c r="A89" s="6" t="s">
        <v>352</v>
      </c>
      <c r="B89" s="17">
        <v>1134030</v>
      </c>
      <c r="C89" s="6" t="s">
        <v>194</v>
      </c>
      <c r="D89" s="6"/>
      <c r="E89" s="45">
        <v>513834200</v>
      </c>
      <c r="F89" s="6" t="s">
        <v>317</v>
      </c>
      <c r="G89" s="6" t="s">
        <v>324</v>
      </c>
      <c r="H89" s="6" t="s">
        <v>103</v>
      </c>
      <c r="I89" s="6"/>
      <c r="J89" s="17">
        <v>7.77</v>
      </c>
      <c r="K89" s="6" t="s">
        <v>104</v>
      </c>
      <c r="L89" s="18">
        <v>2.4E-2</v>
      </c>
      <c r="M89" s="8">
        <v>1.84E-2</v>
      </c>
      <c r="N89" s="7">
        <v>43661.296509397762</v>
      </c>
      <c r="O89" s="7">
        <v>104.28</v>
      </c>
      <c r="P89" s="7">
        <v>0.52</v>
      </c>
      <c r="Q89" s="7">
        <v>46.05</v>
      </c>
      <c r="R89" s="8">
        <v>1E-4</v>
      </c>
      <c r="S89" s="8">
        <f t="shared" si="1"/>
        <v>1.1524237319771961E-5</v>
      </c>
      <c r="T89" s="8">
        <f>+Q89/'סכום נכסי הקרן'!$C$42</f>
        <v>1.8185732466521565E-6</v>
      </c>
    </row>
    <row r="90" spans="1:20">
      <c r="A90" s="6" t="s">
        <v>353</v>
      </c>
      <c r="B90" s="17">
        <v>1127901</v>
      </c>
      <c r="C90" s="6" t="s">
        <v>194</v>
      </c>
      <c r="D90" s="6"/>
      <c r="E90" s="90">
        <v>1604</v>
      </c>
      <c r="F90" s="6" t="s">
        <v>291</v>
      </c>
      <c r="G90" s="6" t="s">
        <v>324</v>
      </c>
      <c r="H90" s="6" t="s">
        <v>103</v>
      </c>
      <c r="I90" s="6"/>
      <c r="J90" s="17">
        <v>2.52</v>
      </c>
      <c r="K90" s="6" t="s">
        <v>104</v>
      </c>
      <c r="L90" s="18">
        <v>4.9500000000000002E-2</v>
      </c>
      <c r="M90" s="8">
        <v>1.55E-2</v>
      </c>
      <c r="N90" s="7">
        <v>458155.1011386757</v>
      </c>
      <c r="O90" s="7">
        <v>112.06</v>
      </c>
      <c r="P90" s="7">
        <v>0</v>
      </c>
      <c r="Q90" s="7">
        <v>513.40860633600005</v>
      </c>
      <c r="R90" s="8">
        <v>1.5E-3</v>
      </c>
      <c r="S90" s="8">
        <f t="shared" si="1"/>
        <v>1.2848301023733863E-4</v>
      </c>
      <c r="T90" s="8">
        <f>+Q90/'סכום נכסי הקרן'!$C$42</f>
        <v>2.0275160827005832E-5</v>
      </c>
    </row>
    <row r="91" spans="1:20">
      <c r="A91" s="6" t="s">
        <v>354</v>
      </c>
      <c r="B91" s="17">
        <v>1132950</v>
      </c>
      <c r="C91" s="6" t="s">
        <v>194</v>
      </c>
      <c r="D91" s="6"/>
      <c r="E91" s="45">
        <v>513754069</v>
      </c>
      <c r="F91" s="6" t="s">
        <v>317</v>
      </c>
      <c r="G91" s="6" t="s">
        <v>324</v>
      </c>
      <c r="H91" s="6" t="s">
        <v>103</v>
      </c>
      <c r="I91" s="6"/>
      <c r="J91" s="17">
        <v>6.09</v>
      </c>
      <c r="K91" s="6" t="s">
        <v>104</v>
      </c>
      <c r="L91" s="18">
        <v>2.3199999999999998E-2</v>
      </c>
      <c r="M91" s="8">
        <v>1.5800000000000002E-2</v>
      </c>
      <c r="N91" s="7">
        <v>9864549.4441041555</v>
      </c>
      <c r="O91" s="7">
        <v>104.65</v>
      </c>
      <c r="P91" s="7">
        <v>114.42422000000001</v>
      </c>
      <c r="Q91" s="7">
        <v>10437.675213254999</v>
      </c>
      <c r="R91" s="8">
        <v>2.4500000000000001E-2</v>
      </c>
      <c r="S91" s="8">
        <f t="shared" si="1"/>
        <v>2.6120791796797401E-3</v>
      </c>
      <c r="T91" s="8">
        <f>+Q91/'סכום נכסי הקרן'!$C$42</f>
        <v>4.1219710966492693E-4</v>
      </c>
    </row>
    <row r="92" spans="1:20">
      <c r="A92" s="6" t="s">
        <v>355</v>
      </c>
      <c r="B92" s="17">
        <v>1120120</v>
      </c>
      <c r="C92" s="6" t="s">
        <v>194</v>
      </c>
      <c r="D92" s="6"/>
      <c r="E92" s="45">
        <v>513754069</v>
      </c>
      <c r="F92" s="6" t="s">
        <v>317</v>
      </c>
      <c r="G92" s="6" t="s">
        <v>324</v>
      </c>
      <c r="H92" s="6" t="s">
        <v>103</v>
      </c>
      <c r="I92" s="6"/>
      <c r="J92" s="17">
        <v>3.8</v>
      </c>
      <c r="K92" s="6" t="s">
        <v>104</v>
      </c>
      <c r="L92" s="18">
        <v>3.7499999999999999E-2</v>
      </c>
      <c r="M92" s="8">
        <v>1.1599999999999999E-2</v>
      </c>
      <c r="N92" s="7">
        <v>6864245.0334076304</v>
      </c>
      <c r="O92" s="7">
        <v>119.79</v>
      </c>
      <c r="P92" s="7">
        <v>0</v>
      </c>
      <c r="Q92" s="7">
        <v>8222.6791255190001</v>
      </c>
      <c r="R92" s="8">
        <v>8.2000000000000007E-3</v>
      </c>
      <c r="S92" s="8">
        <f t="shared" si="1"/>
        <v>2.0577655949362856E-3</v>
      </c>
      <c r="T92" s="8">
        <f>+Q92/'סכום נכסי הקרן'!$C$42</f>
        <v>3.2472408845763307E-4</v>
      </c>
    </row>
    <row r="93" spans="1:20">
      <c r="A93" s="6" t="s">
        <v>356</v>
      </c>
      <c r="B93" s="17">
        <v>1136050</v>
      </c>
      <c r="C93" s="6" t="s">
        <v>194</v>
      </c>
      <c r="D93" s="6"/>
      <c r="E93" s="45">
        <v>513754069</v>
      </c>
      <c r="F93" s="6" t="s">
        <v>317</v>
      </c>
      <c r="G93" s="6" t="s">
        <v>324</v>
      </c>
      <c r="H93" s="6" t="s">
        <v>269</v>
      </c>
      <c r="I93" s="6"/>
      <c r="J93" s="17">
        <v>7.33</v>
      </c>
      <c r="K93" s="6" t="s">
        <v>104</v>
      </c>
      <c r="L93" s="18">
        <v>2.4799999999999999E-2</v>
      </c>
      <c r="M93" s="8">
        <v>1.83E-2</v>
      </c>
      <c r="N93" s="7">
        <v>4257222.7250871407</v>
      </c>
      <c r="O93" s="7">
        <v>106.15</v>
      </c>
      <c r="P93" s="7">
        <v>0</v>
      </c>
      <c r="Q93" s="7">
        <v>4519.0419226800004</v>
      </c>
      <c r="R93" s="8">
        <v>9.1000000000000004E-3</v>
      </c>
      <c r="S93" s="8">
        <f t="shared" si="1"/>
        <v>1.1309123034736787E-3</v>
      </c>
      <c r="T93" s="8">
        <f>+Q93/'סכום נכסי הקרן'!$C$42</f>
        <v>1.7846273053388431E-4</v>
      </c>
    </row>
    <row r="94" spans="1:20">
      <c r="A94" s="6" t="s">
        <v>357</v>
      </c>
      <c r="B94" s="17">
        <v>3230224</v>
      </c>
      <c r="C94" s="6" t="s">
        <v>194</v>
      </c>
      <c r="D94" s="6"/>
      <c r="E94" s="45">
        <v>520037789</v>
      </c>
      <c r="F94" s="6" t="s">
        <v>291</v>
      </c>
      <c r="G94" s="6" t="s">
        <v>324</v>
      </c>
      <c r="H94" s="6" t="s">
        <v>103</v>
      </c>
      <c r="I94" s="6"/>
      <c r="J94" s="17">
        <v>2.99</v>
      </c>
      <c r="K94" s="6" t="s">
        <v>104</v>
      </c>
      <c r="L94" s="18">
        <v>5.8500000000000003E-2</v>
      </c>
      <c r="M94" s="8">
        <v>1.2200000000000001E-2</v>
      </c>
      <c r="N94" s="7">
        <v>13375355.276951605</v>
      </c>
      <c r="O94" s="7">
        <v>123.77</v>
      </c>
      <c r="P94" s="7">
        <v>0</v>
      </c>
      <c r="Q94" s="7">
        <v>16554.677226283002</v>
      </c>
      <c r="R94" s="8">
        <v>8.6E-3</v>
      </c>
      <c r="S94" s="8">
        <f t="shared" si="1"/>
        <v>4.1428887971315864E-3</v>
      </c>
      <c r="T94" s="8">
        <f>+Q94/'סכום נכסי הקרן'!$C$42</f>
        <v>6.5376532270749175E-4</v>
      </c>
    </row>
    <row r="95" spans="1:20">
      <c r="A95" s="6" t="s">
        <v>358</v>
      </c>
      <c r="B95" s="17">
        <v>3230265</v>
      </c>
      <c r="C95" s="6" t="s">
        <v>194</v>
      </c>
      <c r="D95" s="6"/>
      <c r="E95" s="45">
        <v>520037789</v>
      </c>
      <c r="F95" s="6" t="s">
        <v>291</v>
      </c>
      <c r="G95" s="6" t="s">
        <v>324</v>
      </c>
      <c r="H95" s="6" t="s">
        <v>103</v>
      </c>
      <c r="I95" s="6"/>
      <c r="J95" s="17">
        <v>7.92</v>
      </c>
      <c r="K95" s="6" t="s">
        <v>104</v>
      </c>
      <c r="L95" s="18">
        <v>2.35E-2</v>
      </c>
      <c r="M95" s="8">
        <v>2.2100000000000002E-2</v>
      </c>
      <c r="N95" s="7">
        <v>5321148.1432942338</v>
      </c>
      <c r="O95" s="7">
        <v>102.3</v>
      </c>
      <c r="P95" s="7">
        <v>0</v>
      </c>
      <c r="Q95" s="7">
        <v>5443.5345505900004</v>
      </c>
      <c r="R95" s="8">
        <v>1.9E-2</v>
      </c>
      <c r="S95" s="8">
        <f t="shared" si="1"/>
        <v>1.3622710970548834E-3</v>
      </c>
      <c r="T95" s="8">
        <f>+Q95/'סכום נכסי הקרן'!$C$42</f>
        <v>2.1497212379868936E-4</v>
      </c>
    </row>
    <row r="96" spans="1:20">
      <c r="A96" s="6" t="s">
        <v>359</v>
      </c>
      <c r="B96" s="17">
        <v>3230166</v>
      </c>
      <c r="C96" s="6" t="s">
        <v>194</v>
      </c>
      <c r="D96" s="6"/>
      <c r="E96" s="45">
        <v>520037789</v>
      </c>
      <c r="F96" s="6" t="s">
        <v>291</v>
      </c>
      <c r="G96" s="6" t="s">
        <v>324</v>
      </c>
      <c r="H96" s="6" t="s">
        <v>103</v>
      </c>
      <c r="I96" s="6"/>
      <c r="J96" s="17">
        <v>4.12</v>
      </c>
      <c r="K96" s="6" t="s">
        <v>104</v>
      </c>
      <c r="L96" s="18">
        <v>2.5499999999999998E-2</v>
      </c>
      <c r="M96" s="8">
        <v>1.21E-2</v>
      </c>
      <c r="N96" s="7">
        <v>27328630.698265936</v>
      </c>
      <c r="O96" s="7">
        <v>106.34</v>
      </c>
      <c r="P96" s="7">
        <v>653.34413000000006</v>
      </c>
      <c r="Q96" s="7">
        <v>29714.610014536</v>
      </c>
      <c r="R96" s="8">
        <v>2.7799999999999998E-2</v>
      </c>
      <c r="S96" s="8">
        <f t="shared" si="1"/>
        <v>7.4362262252331262E-3</v>
      </c>
      <c r="T96" s="8">
        <f>+Q96/'סכום נכסי הקרן'!$C$42</f>
        <v>1.1734678568325171E-3</v>
      </c>
    </row>
    <row r="97" spans="1:20">
      <c r="A97" s="6" t="s">
        <v>360</v>
      </c>
      <c r="B97" s="17">
        <v>3230174</v>
      </c>
      <c r="C97" s="6" t="s">
        <v>194</v>
      </c>
      <c r="D97" s="6"/>
      <c r="E97" s="45">
        <v>520037789</v>
      </c>
      <c r="F97" s="6" t="s">
        <v>291</v>
      </c>
      <c r="G97" s="6" t="s">
        <v>324</v>
      </c>
      <c r="H97" s="6" t="s">
        <v>103</v>
      </c>
      <c r="I97" s="6"/>
      <c r="J97" s="17">
        <v>2.79</v>
      </c>
      <c r="K97" s="6" t="s">
        <v>104</v>
      </c>
      <c r="L97" s="18">
        <v>2.29E-2</v>
      </c>
      <c r="M97" s="8">
        <v>1.11E-2</v>
      </c>
      <c r="N97" s="7">
        <v>8718934.0138983037</v>
      </c>
      <c r="O97" s="7">
        <v>103.25</v>
      </c>
      <c r="P97" s="7">
        <v>124.01891000000001</v>
      </c>
      <c r="Q97" s="7">
        <v>9126.31827935</v>
      </c>
      <c r="R97" s="8">
        <v>1.34E-2</v>
      </c>
      <c r="S97" s="8">
        <f t="shared" si="1"/>
        <v>2.2839057048208971E-3</v>
      </c>
      <c r="T97" s="8">
        <f>+Q97/'סכום נכסי הקרן'!$C$42</f>
        <v>3.6040995142797944E-4</v>
      </c>
    </row>
    <row r="98" spans="1:20">
      <c r="A98" s="6" t="s">
        <v>361</v>
      </c>
      <c r="B98" s="17">
        <v>3230190</v>
      </c>
      <c r="C98" s="6" t="s">
        <v>194</v>
      </c>
      <c r="D98" s="6"/>
      <c r="E98" s="45">
        <v>520037789</v>
      </c>
      <c r="F98" s="6" t="s">
        <v>291</v>
      </c>
      <c r="G98" s="6" t="s">
        <v>324</v>
      </c>
      <c r="H98" s="6" t="s">
        <v>103</v>
      </c>
      <c r="I98" s="6"/>
      <c r="J98" s="17">
        <v>6.96</v>
      </c>
      <c r="K98" s="6" t="s">
        <v>104</v>
      </c>
      <c r="L98" s="18">
        <v>1.7600000000000001E-2</v>
      </c>
      <c r="M98" s="8">
        <v>1.8599999999999998E-2</v>
      </c>
      <c r="N98" s="7">
        <v>7127969.6045068754</v>
      </c>
      <c r="O98" s="7">
        <v>100.38</v>
      </c>
      <c r="P98" s="7">
        <v>138.83807000000002</v>
      </c>
      <c r="Q98" s="7">
        <v>7293.893959004</v>
      </c>
      <c r="R98" s="8">
        <v>7.7000000000000002E-3</v>
      </c>
      <c r="S98" s="8">
        <f t="shared" si="1"/>
        <v>1.8253325726126637E-3</v>
      </c>
      <c r="T98" s="8">
        <f>+Q98/'סכום נכסי הקרן'!$C$42</f>
        <v>2.8804517736726287E-4</v>
      </c>
    </row>
    <row r="99" spans="1:20">
      <c r="A99" s="6" t="s">
        <v>362</v>
      </c>
      <c r="B99" s="17">
        <v>3230208</v>
      </c>
      <c r="C99" s="6" t="s">
        <v>194</v>
      </c>
      <c r="D99" s="6"/>
      <c r="E99" s="45">
        <v>520037789</v>
      </c>
      <c r="F99" s="6" t="s">
        <v>291</v>
      </c>
      <c r="G99" s="6" t="s">
        <v>324</v>
      </c>
      <c r="H99" s="6" t="s">
        <v>103</v>
      </c>
      <c r="I99" s="6"/>
      <c r="J99" s="17">
        <v>6.83</v>
      </c>
      <c r="K99" s="6" t="s">
        <v>104</v>
      </c>
      <c r="L99" s="18">
        <v>2.3E-2</v>
      </c>
      <c r="M99" s="8">
        <v>2.2800000000000001E-2</v>
      </c>
      <c r="N99" s="7">
        <v>13737990.38012852</v>
      </c>
      <c r="O99" s="7">
        <v>101.15</v>
      </c>
      <c r="P99" s="7">
        <v>306.15384999999998</v>
      </c>
      <c r="Q99" s="7">
        <v>14202.1311195</v>
      </c>
      <c r="R99" s="8">
        <v>8.8000000000000005E-3</v>
      </c>
      <c r="S99" s="8">
        <f t="shared" si="1"/>
        <v>3.5541526485914584E-3</v>
      </c>
      <c r="T99" s="8">
        <f>+Q99/'סכום נכסי הקרן'!$C$42</f>
        <v>5.6086027577347973E-4</v>
      </c>
    </row>
    <row r="100" spans="1:20">
      <c r="A100" s="6" t="s">
        <v>363</v>
      </c>
      <c r="B100" s="17">
        <v>3230232</v>
      </c>
      <c r="C100" s="6" t="s">
        <v>194</v>
      </c>
      <c r="D100" s="6"/>
      <c r="E100" s="45">
        <v>520037789</v>
      </c>
      <c r="F100" s="6" t="s">
        <v>291</v>
      </c>
      <c r="G100" s="6" t="s">
        <v>324</v>
      </c>
      <c r="H100" s="6" t="s">
        <v>103</v>
      </c>
      <c r="I100" s="6"/>
      <c r="J100" s="17">
        <v>7.38</v>
      </c>
      <c r="K100" s="6" t="s">
        <v>104</v>
      </c>
      <c r="L100" s="18">
        <v>2.1499999999999998E-2</v>
      </c>
      <c r="M100" s="8">
        <v>2.0799999999999999E-2</v>
      </c>
      <c r="N100" s="7">
        <v>18814878.085303329</v>
      </c>
      <c r="O100" s="7">
        <v>102.2</v>
      </c>
      <c r="P100" s="7">
        <v>0</v>
      </c>
      <c r="Q100" s="7">
        <v>19228.805403180002</v>
      </c>
      <c r="R100" s="8">
        <v>3.1899999999999998E-2</v>
      </c>
      <c r="S100" s="8">
        <f t="shared" si="1"/>
        <v>4.812102428707052E-3</v>
      </c>
      <c r="T100" s="8">
        <f>+Q100/'סכום נכסי הקרן'!$C$42</f>
        <v>7.5937005583721147E-4</v>
      </c>
    </row>
    <row r="101" spans="1:20">
      <c r="A101" s="6" t="s">
        <v>364</v>
      </c>
      <c r="B101" s="17">
        <v>3230091</v>
      </c>
      <c r="C101" s="6" t="s">
        <v>194</v>
      </c>
      <c r="D101" s="6"/>
      <c r="E101" s="45">
        <v>520037789</v>
      </c>
      <c r="F101" s="6" t="s">
        <v>291</v>
      </c>
      <c r="G101" s="6" t="s">
        <v>324</v>
      </c>
      <c r="H101" s="6" t="s">
        <v>103</v>
      </c>
      <c r="I101" s="6"/>
      <c r="J101" s="17">
        <v>2.79</v>
      </c>
      <c r="K101" s="6" t="s">
        <v>104</v>
      </c>
      <c r="L101" s="18">
        <v>5.0999999999999997E-2</v>
      </c>
      <c r="M101" s="8">
        <v>6.7999999999999996E-3</v>
      </c>
      <c r="N101" s="7">
        <v>6537894.5200561406</v>
      </c>
      <c r="O101" s="7">
        <v>124.69</v>
      </c>
      <c r="P101" s="7">
        <v>270.13463999999999</v>
      </c>
      <c r="Q101" s="7">
        <v>8422.2353170580009</v>
      </c>
      <c r="R101" s="8">
        <v>8.6E-3</v>
      </c>
      <c r="S101" s="8">
        <f t="shared" si="1"/>
        <v>2.1077055061181601E-3</v>
      </c>
      <c r="T101" s="8">
        <f>+Q101/'סכום נכסי הקרן'!$C$42</f>
        <v>3.3260481703823288E-4</v>
      </c>
    </row>
    <row r="102" spans="1:20">
      <c r="A102" s="6" t="s">
        <v>365</v>
      </c>
      <c r="B102" s="17">
        <v>3230125</v>
      </c>
      <c r="C102" s="6" t="s">
        <v>194</v>
      </c>
      <c r="D102" s="6"/>
      <c r="E102" s="45">
        <v>520037789</v>
      </c>
      <c r="F102" s="6" t="s">
        <v>291</v>
      </c>
      <c r="G102" s="6" t="s">
        <v>324</v>
      </c>
      <c r="H102" s="6" t="s">
        <v>103</v>
      </c>
      <c r="I102" s="6"/>
      <c r="J102" s="17">
        <v>3.1</v>
      </c>
      <c r="K102" s="6" t="s">
        <v>104</v>
      </c>
      <c r="L102" s="18">
        <v>4.9000000000000002E-2</v>
      </c>
      <c r="M102" s="8">
        <v>1.2500000000000001E-2</v>
      </c>
      <c r="N102" s="7">
        <v>6413520.9195672115</v>
      </c>
      <c r="O102" s="7">
        <v>115.53</v>
      </c>
      <c r="P102" s="7">
        <v>0</v>
      </c>
      <c r="Q102" s="7">
        <v>7409.5407183759999</v>
      </c>
      <c r="R102" s="8">
        <v>6.4999999999999997E-3</v>
      </c>
      <c r="S102" s="8">
        <f t="shared" si="1"/>
        <v>1.8542737387422074E-3</v>
      </c>
      <c r="T102" s="8">
        <f>+Q102/'סכום נכסי הקרן'!$C$42</f>
        <v>2.9261221542710956E-4</v>
      </c>
    </row>
    <row r="103" spans="1:20">
      <c r="A103" s="6" t="s">
        <v>366</v>
      </c>
      <c r="B103" s="17">
        <v>3230141</v>
      </c>
      <c r="C103" s="6" t="s">
        <v>194</v>
      </c>
      <c r="D103" s="6"/>
      <c r="E103" s="45">
        <v>520037789</v>
      </c>
      <c r="F103" s="6" t="s">
        <v>291</v>
      </c>
      <c r="G103" s="6" t="s">
        <v>324</v>
      </c>
      <c r="H103" s="6" t="s">
        <v>103</v>
      </c>
      <c r="I103" s="6"/>
      <c r="J103" s="17">
        <v>3.06</v>
      </c>
      <c r="K103" s="6" t="s">
        <v>104</v>
      </c>
      <c r="L103" s="18">
        <v>3.4000000000000002E-2</v>
      </c>
      <c r="M103" s="8">
        <v>1.0699999999999999E-2</v>
      </c>
      <c r="N103" s="7">
        <v>9135688.7066976242</v>
      </c>
      <c r="O103" s="7">
        <v>109.83</v>
      </c>
      <c r="P103" s="7">
        <v>0</v>
      </c>
      <c r="Q103" s="7">
        <v>10033.726906565998</v>
      </c>
      <c r="R103" s="8">
        <v>2.4400000000000002E-2</v>
      </c>
      <c r="S103" s="8">
        <f t="shared" si="1"/>
        <v>2.5109891438229743E-3</v>
      </c>
      <c r="T103" s="8">
        <f>+Q103/'סכום נכסי הקרן'!$C$42</f>
        <v>3.9624467571107116E-4</v>
      </c>
    </row>
    <row r="104" spans="1:20">
      <c r="A104" s="6" t="s">
        <v>367</v>
      </c>
      <c r="B104" s="17">
        <v>3230083</v>
      </c>
      <c r="C104" s="6" t="s">
        <v>194</v>
      </c>
      <c r="D104" s="6"/>
      <c r="E104" s="45">
        <v>520037789</v>
      </c>
      <c r="F104" s="6" t="s">
        <v>291</v>
      </c>
      <c r="G104" s="6" t="s">
        <v>324</v>
      </c>
      <c r="H104" s="6" t="s">
        <v>103</v>
      </c>
      <c r="I104" s="6"/>
      <c r="J104" s="17">
        <v>0.17</v>
      </c>
      <c r="K104" s="6" t="s">
        <v>104</v>
      </c>
      <c r="L104" s="18">
        <v>4.7E-2</v>
      </c>
      <c r="M104" s="8">
        <v>1.15E-2</v>
      </c>
      <c r="N104" s="7">
        <v>668203.32208754215</v>
      </c>
      <c r="O104" s="7">
        <v>118.8</v>
      </c>
      <c r="P104" s="7">
        <v>0</v>
      </c>
      <c r="Q104" s="7">
        <v>793.82554663999997</v>
      </c>
      <c r="R104" s="8">
        <v>4.1999999999999997E-3</v>
      </c>
      <c r="S104" s="8">
        <f t="shared" si="1"/>
        <v>1.9865871856627722E-4</v>
      </c>
      <c r="T104" s="8">
        <f>+Q104/'סכום נכסי הקרן'!$C$42</f>
        <v>3.134918353156412E-5</v>
      </c>
    </row>
    <row r="105" spans="1:20">
      <c r="A105" s="6" t="s">
        <v>368</v>
      </c>
      <c r="B105" s="17">
        <v>1103670</v>
      </c>
      <c r="C105" s="6" t="s">
        <v>194</v>
      </c>
      <c r="D105" s="6"/>
      <c r="E105" s="45">
        <v>513937714</v>
      </c>
      <c r="F105" s="6" t="s">
        <v>317</v>
      </c>
      <c r="G105" s="6" t="s">
        <v>324</v>
      </c>
      <c r="H105" s="6" t="s">
        <v>269</v>
      </c>
      <c r="I105" s="6"/>
      <c r="J105" s="17">
        <v>2.92</v>
      </c>
      <c r="K105" s="6" t="s">
        <v>104</v>
      </c>
      <c r="L105" s="18">
        <v>4.0500000000000001E-2</v>
      </c>
      <c r="M105" s="8">
        <v>8.6E-3</v>
      </c>
      <c r="N105" s="7">
        <v>17460.922607701108</v>
      </c>
      <c r="O105" s="7">
        <v>131.15</v>
      </c>
      <c r="P105" s="7">
        <v>5.2</v>
      </c>
      <c r="Q105" s="7">
        <v>28.1</v>
      </c>
      <c r="R105" s="8">
        <v>1E-4</v>
      </c>
      <c r="S105" s="8">
        <f t="shared" si="1"/>
        <v>7.0321621864406554E-6</v>
      </c>
      <c r="T105" s="8">
        <f>+Q105/'סכום נכסי הקרן'!$C$42</f>
        <v>1.1097048475771033E-6</v>
      </c>
    </row>
    <row r="106" spans="1:20">
      <c r="A106" s="6" t="s">
        <v>369</v>
      </c>
      <c r="B106" s="17">
        <v>5660048</v>
      </c>
      <c r="C106" s="6" t="s">
        <v>194</v>
      </c>
      <c r="D106" s="6"/>
      <c r="E106" s="45">
        <v>520007469</v>
      </c>
      <c r="F106" s="6" t="s">
        <v>317</v>
      </c>
      <c r="G106" s="6" t="s">
        <v>324</v>
      </c>
      <c r="H106" s="6" t="s">
        <v>269</v>
      </c>
      <c r="I106" s="6"/>
      <c r="J106" s="17">
        <v>1.01</v>
      </c>
      <c r="K106" s="6" t="s">
        <v>104</v>
      </c>
      <c r="L106" s="18">
        <v>4.2799999999999998E-2</v>
      </c>
      <c r="M106" s="8">
        <v>1.01E-2</v>
      </c>
      <c r="N106" s="7">
        <v>1774865.5330229672</v>
      </c>
      <c r="O106" s="7">
        <v>128.88</v>
      </c>
      <c r="P106" s="7">
        <v>0</v>
      </c>
      <c r="Q106" s="7">
        <v>2287.44669896</v>
      </c>
      <c r="R106" s="8">
        <v>7.4999999999999997E-3</v>
      </c>
      <c r="S106" s="8">
        <f t="shared" si="1"/>
        <v>5.724447039119221E-4</v>
      </c>
      <c r="T106" s="8">
        <f>+Q106/'סכום נכסי הקרן'!$C$42</f>
        <v>9.0334188270824013E-5</v>
      </c>
    </row>
    <row r="107" spans="1:20">
      <c r="A107" s="6" t="s">
        <v>370</v>
      </c>
      <c r="B107" s="17">
        <v>1139542</v>
      </c>
      <c r="C107" s="6" t="s">
        <v>194</v>
      </c>
      <c r="D107" s="6"/>
      <c r="E107" s="45">
        <v>510216054</v>
      </c>
      <c r="F107" s="6" t="s">
        <v>315</v>
      </c>
      <c r="G107" s="6" t="s">
        <v>324</v>
      </c>
      <c r="H107" s="6" t="s">
        <v>103</v>
      </c>
      <c r="I107" s="6"/>
      <c r="J107" s="17">
        <v>5.59</v>
      </c>
      <c r="K107" s="6" t="s">
        <v>104</v>
      </c>
      <c r="L107" s="18">
        <v>1.9400000000000001E-2</v>
      </c>
      <c r="M107" s="8">
        <v>1.3299999999999999E-2</v>
      </c>
      <c r="N107" s="7">
        <v>1811695.0620848974</v>
      </c>
      <c r="O107" s="7">
        <v>103.89</v>
      </c>
      <c r="P107" s="7">
        <v>0</v>
      </c>
      <c r="Q107" s="7">
        <v>1882.17</v>
      </c>
      <c r="R107" s="8">
        <v>2.5000000000000001E-3</v>
      </c>
      <c r="S107" s="8">
        <f t="shared" si="1"/>
        <v>4.7102223140402163E-4</v>
      </c>
      <c r="T107" s="8">
        <f>+Q107/'סכום נכסי הקרן'!$C$42</f>
        <v>7.4329294411537236E-5</v>
      </c>
    </row>
    <row r="108" spans="1:20">
      <c r="A108" s="6" t="s">
        <v>371</v>
      </c>
      <c r="B108" s="17">
        <v>7670177</v>
      </c>
      <c r="C108" s="6" t="s">
        <v>194</v>
      </c>
      <c r="D108" s="6"/>
      <c r="E108" s="45">
        <v>520017450</v>
      </c>
      <c r="F108" s="6" t="s">
        <v>317</v>
      </c>
      <c r="G108" s="6" t="s">
        <v>324</v>
      </c>
      <c r="H108" s="6" t="s">
        <v>269</v>
      </c>
      <c r="I108" s="6"/>
      <c r="J108" s="17">
        <v>4.09</v>
      </c>
      <c r="K108" s="6" t="s">
        <v>104</v>
      </c>
      <c r="L108" s="18">
        <v>2.5499999999999998E-2</v>
      </c>
      <c r="M108" s="8">
        <v>1.1900000000000001E-2</v>
      </c>
      <c r="N108" s="7">
        <v>0</v>
      </c>
      <c r="O108" s="7">
        <v>107.48</v>
      </c>
      <c r="P108" s="7">
        <v>0</v>
      </c>
      <c r="Q108" s="7">
        <v>0</v>
      </c>
      <c r="R108" s="8">
        <v>0</v>
      </c>
      <c r="S108" s="8">
        <f t="shared" si="1"/>
        <v>0</v>
      </c>
      <c r="T108" s="8">
        <f>+Q108/'סכום נכסי הקרן'!$C$42</f>
        <v>0</v>
      </c>
    </row>
    <row r="109" spans="1:20">
      <c r="A109" s="6" t="s">
        <v>372</v>
      </c>
      <c r="B109" s="17">
        <v>1136753</v>
      </c>
      <c r="C109" s="6" t="s">
        <v>194</v>
      </c>
      <c r="D109" s="6"/>
      <c r="E109" s="45">
        <v>513821488</v>
      </c>
      <c r="F109" s="6" t="s">
        <v>291</v>
      </c>
      <c r="G109" s="6" t="s">
        <v>324</v>
      </c>
      <c r="H109" s="6" t="s">
        <v>103</v>
      </c>
      <c r="I109" s="6"/>
      <c r="J109" s="17">
        <v>7.24</v>
      </c>
      <c r="K109" s="6" t="s">
        <v>104</v>
      </c>
      <c r="L109" s="18">
        <v>0.04</v>
      </c>
      <c r="M109" s="8">
        <v>1.72E-2</v>
      </c>
      <c r="N109" s="7">
        <v>0</v>
      </c>
      <c r="O109" s="7">
        <v>118.75</v>
      </c>
      <c r="P109" s="7">
        <v>0</v>
      </c>
      <c r="Q109" s="7">
        <v>0</v>
      </c>
      <c r="R109" s="8">
        <v>0</v>
      </c>
      <c r="S109" s="8">
        <f t="shared" si="1"/>
        <v>0</v>
      </c>
      <c r="T109" s="8">
        <f>+Q109/'סכום נכסי הקרן'!$C$42</f>
        <v>0</v>
      </c>
    </row>
    <row r="110" spans="1:20">
      <c r="A110" s="6" t="s">
        <v>373</v>
      </c>
      <c r="B110" s="17">
        <v>1120021</v>
      </c>
      <c r="C110" s="6" t="s">
        <v>194</v>
      </c>
      <c r="D110" s="6"/>
      <c r="E110" s="45">
        <v>513821488</v>
      </c>
      <c r="F110" s="6" t="s">
        <v>291</v>
      </c>
      <c r="G110" s="6" t="s">
        <v>324</v>
      </c>
      <c r="H110" s="6" t="s">
        <v>103</v>
      </c>
      <c r="I110" s="6"/>
      <c r="J110" s="17">
        <v>2.04</v>
      </c>
      <c r="K110" s="6" t="s">
        <v>104</v>
      </c>
      <c r="L110" s="18">
        <v>3.9E-2</v>
      </c>
      <c r="M110" s="8">
        <v>8.5000000000000006E-3</v>
      </c>
      <c r="N110" s="7">
        <v>196642.29652173916</v>
      </c>
      <c r="O110" s="7">
        <v>115</v>
      </c>
      <c r="P110" s="7">
        <v>0</v>
      </c>
      <c r="Q110" s="7">
        <v>226.13864100000001</v>
      </c>
      <c r="R110" s="8">
        <v>4.0000000000000002E-4</v>
      </c>
      <c r="S110" s="8">
        <f t="shared" si="1"/>
        <v>5.659229893712734E-5</v>
      </c>
      <c r="T110" s="8">
        <f>+Q110/'סכום נכסי הקרן'!$C$42</f>
        <v>8.9305034214305434E-6</v>
      </c>
    </row>
    <row r="111" spans="1:20">
      <c r="A111" s="6" t="s">
        <v>2292</v>
      </c>
      <c r="B111" s="17">
        <v>1129899</v>
      </c>
      <c r="C111" s="6" t="s">
        <v>194</v>
      </c>
      <c r="D111" s="6"/>
      <c r="E111" s="45">
        <v>513821488</v>
      </c>
      <c r="F111" s="6" t="s">
        <v>291</v>
      </c>
      <c r="G111" s="6" t="s">
        <v>324</v>
      </c>
      <c r="H111" s="6" t="s">
        <v>103</v>
      </c>
      <c r="I111" s="6"/>
      <c r="J111" s="17">
        <v>4.87</v>
      </c>
      <c r="K111" s="6" t="s">
        <v>104</v>
      </c>
      <c r="L111" s="18">
        <v>0.04</v>
      </c>
      <c r="M111" s="8">
        <v>1.4200000000000001E-2</v>
      </c>
      <c r="N111" s="7">
        <v>1758312.1993878447</v>
      </c>
      <c r="O111" s="7">
        <v>114.35</v>
      </c>
      <c r="P111" s="7">
        <v>0</v>
      </c>
      <c r="Q111" s="7">
        <v>2010.63</v>
      </c>
      <c r="R111" s="8">
        <v>2.3999999999999998E-3</v>
      </c>
      <c r="S111" s="8">
        <f t="shared" si="1"/>
        <v>5.0316997355598489E-4</v>
      </c>
      <c r="T111" s="8">
        <f>+Q111/'סכום נכסי הקרן'!$C$42</f>
        <v>7.940234368982032E-5</v>
      </c>
    </row>
    <row r="112" spans="1:20">
      <c r="A112" s="6" t="s">
        <v>374</v>
      </c>
      <c r="B112" s="17">
        <v>1106657</v>
      </c>
      <c r="C112" s="6" t="s">
        <v>194</v>
      </c>
      <c r="D112" s="6"/>
      <c r="E112" s="45">
        <v>513821488</v>
      </c>
      <c r="F112" s="6" t="s">
        <v>291</v>
      </c>
      <c r="G112" s="6" t="s">
        <v>324</v>
      </c>
      <c r="H112" s="6" t="s">
        <v>103</v>
      </c>
      <c r="I112" s="6"/>
      <c r="J112" s="17">
        <v>0.09</v>
      </c>
      <c r="K112" s="6" t="s">
        <v>104</v>
      </c>
      <c r="L112" s="18">
        <v>4.7E-2</v>
      </c>
      <c r="M112" s="8">
        <v>2.0199999999999999E-2</v>
      </c>
      <c r="N112" s="7">
        <v>66990.757249959221</v>
      </c>
      <c r="O112" s="7">
        <v>122.58</v>
      </c>
      <c r="P112" s="7">
        <v>0</v>
      </c>
      <c r="Q112" s="7">
        <v>82.117270237</v>
      </c>
      <c r="R112" s="8">
        <v>1.6000000000000001E-3</v>
      </c>
      <c r="S112" s="8">
        <f t="shared" si="1"/>
        <v>2.0550247779870462E-5</v>
      </c>
      <c r="T112" s="8">
        <f>+Q112/'סכום נכסי הקרן'!$C$42</f>
        <v>3.2429157598504579E-6</v>
      </c>
    </row>
    <row r="113" spans="1:20">
      <c r="A113" s="6" t="s">
        <v>375</v>
      </c>
      <c r="B113" s="17">
        <v>1120823</v>
      </c>
      <c r="C113" s="6" t="s">
        <v>194</v>
      </c>
      <c r="D113" s="6"/>
      <c r="E113" s="45">
        <v>513668277</v>
      </c>
      <c r="F113" s="6" t="s">
        <v>271</v>
      </c>
      <c r="G113" s="6" t="s">
        <v>376</v>
      </c>
      <c r="H113" s="6" t="s">
        <v>269</v>
      </c>
      <c r="I113" s="6"/>
      <c r="J113" s="17">
        <v>0.24</v>
      </c>
      <c r="K113" s="6" t="s">
        <v>104</v>
      </c>
      <c r="L113" s="18">
        <v>3.1E-2</v>
      </c>
      <c r="M113" s="8">
        <v>3.8999999999999998E-3</v>
      </c>
      <c r="N113" s="7">
        <v>126408.92274599543</v>
      </c>
      <c r="O113" s="7">
        <v>109.25</v>
      </c>
      <c r="P113" s="7">
        <v>0</v>
      </c>
      <c r="Q113" s="7">
        <v>138.10174810000001</v>
      </c>
      <c r="R113" s="8">
        <v>1E-3</v>
      </c>
      <c r="S113" s="8">
        <f t="shared" si="1"/>
        <v>3.4560636685771265E-5</v>
      </c>
      <c r="T113" s="8">
        <f>+Q113/'סכום נכסי הקרן'!$C$42</f>
        <v>5.4538142108698222E-6</v>
      </c>
    </row>
    <row r="114" spans="1:20">
      <c r="A114" s="6" t="s">
        <v>377</v>
      </c>
      <c r="B114" s="17">
        <v>1124080</v>
      </c>
      <c r="C114" s="6" t="s">
        <v>194</v>
      </c>
      <c r="D114" s="6"/>
      <c r="E114" s="45">
        <v>513668277</v>
      </c>
      <c r="F114" s="6" t="s">
        <v>271</v>
      </c>
      <c r="G114" s="6" t="s">
        <v>376</v>
      </c>
      <c r="H114" s="6" t="s">
        <v>269</v>
      </c>
      <c r="I114" s="6"/>
      <c r="J114" s="17">
        <v>2.91</v>
      </c>
      <c r="K114" s="6" t="s">
        <v>104</v>
      </c>
      <c r="L114" s="18">
        <v>4.1500000000000002E-2</v>
      </c>
      <c r="M114" s="8">
        <v>8.6E-3</v>
      </c>
      <c r="N114" s="7">
        <v>6440027.0688079474</v>
      </c>
      <c r="O114" s="7">
        <v>113.25</v>
      </c>
      <c r="P114" s="7">
        <v>275.69286999999997</v>
      </c>
      <c r="Q114" s="7">
        <v>7569.0235254250001</v>
      </c>
      <c r="R114" s="8">
        <v>1.9300000000000001E-2</v>
      </c>
      <c r="S114" s="8">
        <f t="shared" si="1"/>
        <v>1.8941850898140007E-3</v>
      </c>
      <c r="T114" s="8">
        <f>+Q114/'סכום נכסי הקרן'!$C$42</f>
        <v>2.9891039493200203E-4</v>
      </c>
    </row>
    <row r="115" spans="1:20">
      <c r="A115" s="6" t="s">
        <v>378</v>
      </c>
      <c r="B115" s="17">
        <v>7390131</v>
      </c>
      <c r="C115" s="6" t="s">
        <v>194</v>
      </c>
      <c r="D115" s="6"/>
      <c r="E115" s="45">
        <v>520028911</v>
      </c>
      <c r="F115" s="6" t="s">
        <v>379</v>
      </c>
      <c r="G115" s="6" t="s">
        <v>376</v>
      </c>
      <c r="H115" s="6" t="s">
        <v>269</v>
      </c>
      <c r="I115" s="6"/>
      <c r="J115" s="17">
        <v>2.2200000000000002</v>
      </c>
      <c r="K115" s="6" t="s">
        <v>104</v>
      </c>
      <c r="L115" s="18">
        <v>4.7E-2</v>
      </c>
      <c r="M115" s="8">
        <v>9.4000000000000004E-3</v>
      </c>
      <c r="N115" s="7">
        <v>141855.96757575756</v>
      </c>
      <c r="O115" s="7">
        <v>132</v>
      </c>
      <c r="P115" s="7">
        <v>0</v>
      </c>
      <c r="Q115" s="7">
        <v>187.24987719999999</v>
      </c>
      <c r="R115" s="8">
        <v>6.9999999999999999E-4</v>
      </c>
      <c r="S115" s="8">
        <f t="shared" si="1"/>
        <v>4.6860195938131533E-5</v>
      </c>
      <c r="T115" s="8">
        <f>+Q115/'סכום נכסי הקרן'!$C$42</f>
        <v>7.3947365280091556E-6</v>
      </c>
    </row>
    <row r="116" spans="1:20">
      <c r="A116" s="6" t="s">
        <v>380</v>
      </c>
      <c r="B116" s="17">
        <v>1118033</v>
      </c>
      <c r="C116" s="6" t="s">
        <v>194</v>
      </c>
      <c r="D116" s="6"/>
      <c r="E116" s="45">
        <v>513623314</v>
      </c>
      <c r="F116" s="6" t="s">
        <v>291</v>
      </c>
      <c r="G116" s="6" t="s">
        <v>376</v>
      </c>
      <c r="H116" s="6" t="s">
        <v>269</v>
      </c>
      <c r="I116" s="6"/>
      <c r="J116" s="17">
        <v>2.2999999999999998</v>
      </c>
      <c r="K116" s="6" t="s">
        <v>104</v>
      </c>
      <c r="L116" s="18">
        <v>3.7699999999999997E-2</v>
      </c>
      <c r="M116" s="8">
        <v>7.7999999999999996E-3</v>
      </c>
      <c r="N116" s="7">
        <v>9335075.812789334</v>
      </c>
      <c r="O116" s="7">
        <v>115.87</v>
      </c>
      <c r="P116" s="7">
        <v>190.93074999999999</v>
      </c>
      <c r="Q116" s="7">
        <v>11007.483094278999</v>
      </c>
      <c r="R116" s="8">
        <v>2.1999999999999999E-2</v>
      </c>
      <c r="S116" s="8">
        <f t="shared" si="1"/>
        <v>2.754676383753507E-3</v>
      </c>
      <c r="T116" s="8">
        <f>+Q116/'סכום נכסי הקרן'!$C$42</f>
        <v>4.346995497987337E-4</v>
      </c>
    </row>
    <row r="117" spans="1:20">
      <c r="A117" s="6" t="s">
        <v>381</v>
      </c>
      <c r="B117" s="17">
        <v>1136084</v>
      </c>
      <c r="C117" s="6" t="s">
        <v>194</v>
      </c>
      <c r="D117" s="6"/>
      <c r="E117" s="45">
        <v>513623314</v>
      </c>
      <c r="F117" s="6" t="s">
        <v>291</v>
      </c>
      <c r="G117" s="6" t="s">
        <v>376</v>
      </c>
      <c r="H117" s="6" t="s">
        <v>269</v>
      </c>
      <c r="I117" s="6"/>
      <c r="J117" s="17">
        <v>5.79</v>
      </c>
      <c r="K117" s="6" t="s">
        <v>104</v>
      </c>
      <c r="L117" s="18">
        <v>2.5000000000000001E-2</v>
      </c>
      <c r="M117" s="8">
        <v>1.77E-2</v>
      </c>
      <c r="N117" s="7">
        <v>5673386.3746935073</v>
      </c>
      <c r="O117" s="7">
        <v>104.57</v>
      </c>
      <c r="P117" s="7">
        <v>0</v>
      </c>
      <c r="Q117" s="7">
        <v>5932.6601320170003</v>
      </c>
      <c r="R117" s="8">
        <v>1.0699999999999999E-2</v>
      </c>
      <c r="S117" s="8">
        <f t="shared" si="1"/>
        <v>1.4846771617570808E-3</v>
      </c>
      <c r="T117" s="8">
        <f>+Q117/'סכום נכסי הקרן'!$C$42</f>
        <v>2.3428831699383209E-4</v>
      </c>
    </row>
    <row r="118" spans="1:20">
      <c r="A118" s="6" t="s">
        <v>382</v>
      </c>
      <c r="B118" s="17">
        <v>1138924</v>
      </c>
      <c r="C118" s="6" t="s">
        <v>194</v>
      </c>
      <c r="D118" s="6"/>
      <c r="E118" s="45">
        <v>513623314</v>
      </c>
      <c r="F118" s="6" t="s">
        <v>291</v>
      </c>
      <c r="G118" s="6" t="s">
        <v>376</v>
      </c>
      <c r="H118" s="6" t="s">
        <v>269</v>
      </c>
      <c r="I118" s="6"/>
      <c r="J118" s="17">
        <v>6.53</v>
      </c>
      <c r="K118" s="6" t="s">
        <v>104</v>
      </c>
      <c r="L118" s="18">
        <v>1.34E-2</v>
      </c>
      <c r="M118" s="8">
        <v>1.54E-2</v>
      </c>
      <c r="N118" s="7">
        <v>1109328.129476445</v>
      </c>
      <c r="O118" s="7">
        <v>99.13</v>
      </c>
      <c r="P118" s="7">
        <v>0</v>
      </c>
      <c r="Q118" s="7">
        <v>1099.67697475</v>
      </c>
      <c r="R118" s="8">
        <v>2.8E-3</v>
      </c>
      <c r="S118" s="8">
        <f t="shared" si="1"/>
        <v>2.7519953164186492E-4</v>
      </c>
      <c r="T118" s="8">
        <f>+Q118/'סכום נכסי הקרן'!$C$42</f>
        <v>4.3427646606725929E-5</v>
      </c>
    </row>
    <row r="119" spans="1:20">
      <c r="A119" s="6" t="s">
        <v>383</v>
      </c>
      <c r="B119" s="17">
        <v>1106947</v>
      </c>
      <c r="C119" s="6" t="s">
        <v>194</v>
      </c>
      <c r="D119" s="6"/>
      <c r="E119" s="45">
        <v>513623314</v>
      </c>
      <c r="F119" s="6" t="s">
        <v>291</v>
      </c>
      <c r="G119" s="6" t="s">
        <v>376</v>
      </c>
      <c r="H119" s="6" t="s">
        <v>269</v>
      </c>
      <c r="I119" s="6"/>
      <c r="J119" s="17">
        <v>1.22</v>
      </c>
      <c r="K119" s="6" t="s">
        <v>104</v>
      </c>
      <c r="L119" s="18">
        <v>4.8500000000000001E-2</v>
      </c>
      <c r="M119" s="8">
        <v>1.0699999999999999E-2</v>
      </c>
      <c r="N119" s="7">
        <v>635740.89707469696</v>
      </c>
      <c r="O119" s="7">
        <v>127.85</v>
      </c>
      <c r="P119" s="7">
        <v>0</v>
      </c>
      <c r="Q119" s="7">
        <v>812.79473690999998</v>
      </c>
      <c r="R119" s="8">
        <v>2.3E-3</v>
      </c>
      <c r="S119" s="8">
        <f t="shared" si="1"/>
        <v>2.0340585104044421E-4</v>
      </c>
      <c r="T119" s="8">
        <f>+Q119/'סכום נכסי הקרן'!$C$42</f>
        <v>3.2098301054597264E-5</v>
      </c>
    </row>
    <row r="120" spans="1:20">
      <c r="A120" s="6" t="s">
        <v>384</v>
      </c>
      <c r="B120" s="17">
        <v>1129279</v>
      </c>
      <c r="C120" s="6" t="s">
        <v>194</v>
      </c>
      <c r="D120" s="6"/>
      <c r="E120" s="45">
        <v>513623314</v>
      </c>
      <c r="F120" s="6" t="s">
        <v>291</v>
      </c>
      <c r="G120" s="6" t="s">
        <v>376</v>
      </c>
      <c r="H120" s="6" t="s">
        <v>269</v>
      </c>
      <c r="I120" s="6"/>
      <c r="J120" s="17">
        <v>3.7</v>
      </c>
      <c r="K120" s="6" t="s">
        <v>104</v>
      </c>
      <c r="L120" s="18">
        <v>2.8500000000000001E-2</v>
      </c>
      <c r="M120" s="8">
        <v>1.38E-2</v>
      </c>
      <c r="N120" s="7">
        <v>0.01</v>
      </c>
      <c r="O120" s="7">
        <v>107.33</v>
      </c>
      <c r="P120" s="7">
        <v>0</v>
      </c>
      <c r="Q120" s="7">
        <v>1.0733E-5</v>
      </c>
      <c r="R120" s="8">
        <v>0</v>
      </c>
      <c r="S120" s="8">
        <f t="shared" si="1"/>
        <v>2.6859856493618345E-12</v>
      </c>
      <c r="T120" s="8">
        <f>+Q120/'סכום נכסי הקרן'!$C$42</f>
        <v>4.2385986224359602E-13</v>
      </c>
    </row>
    <row r="121" spans="1:20">
      <c r="A121" s="6" t="s">
        <v>385</v>
      </c>
      <c r="B121" s="17">
        <v>1138585</v>
      </c>
      <c r="C121" s="6" t="s">
        <v>194</v>
      </c>
      <c r="D121" s="6"/>
      <c r="E121" s="45">
        <v>513141879</v>
      </c>
      <c r="F121" s="6" t="s">
        <v>271</v>
      </c>
      <c r="G121" s="6" t="s">
        <v>376</v>
      </c>
      <c r="H121" s="6" t="s">
        <v>103</v>
      </c>
      <c r="I121" s="6"/>
      <c r="J121" s="17">
        <v>3.84</v>
      </c>
      <c r="K121" s="6" t="s">
        <v>104</v>
      </c>
      <c r="L121" s="18">
        <v>2.8000000000000001E-2</v>
      </c>
      <c r="M121" s="8">
        <v>1.66E-2</v>
      </c>
      <c r="N121" s="7">
        <v>144.62541381928622</v>
      </c>
      <c r="O121" s="7">
        <v>5268000</v>
      </c>
      <c r="P121" s="7">
        <v>0</v>
      </c>
      <c r="Q121" s="7">
        <v>7618.8667999999998</v>
      </c>
      <c r="R121" s="8">
        <v>0</v>
      </c>
      <c r="S121" s="8">
        <f t="shared" si="1"/>
        <v>1.9066586126152353E-3</v>
      </c>
      <c r="T121" s="8">
        <f>+Q121/'סכום נכסי הקרן'!$C$42</f>
        <v>3.0087876943075628E-4</v>
      </c>
    </row>
    <row r="122" spans="1:20">
      <c r="A122" s="6" t="s">
        <v>386</v>
      </c>
      <c r="B122" s="17">
        <v>7230303</v>
      </c>
      <c r="C122" s="6" t="s">
        <v>194</v>
      </c>
      <c r="D122" s="6"/>
      <c r="E122" s="6">
        <v>520033234</v>
      </c>
      <c r="F122" s="6" t="s">
        <v>291</v>
      </c>
      <c r="G122" s="6" t="s">
        <v>376</v>
      </c>
      <c r="H122" s="6" t="s">
        <v>103</v>
      </c>
      <c r="I122" s="6"/>
      <c r="J122" s="17">
        <v>1.82</v>
      </c>
      <c r="K122" s="6" t="s">
        <v>104</v>
      </c>
      <c r="L122" s="18">
        <v>4.7E-2</v>
      </c>
      <c r="M122" s="8">
        <v>1.5800000000000002E-2</v>
      </c>
      <c r="N122" s="7">
        <v>0</v>
      </c>
      <c r="O122" s="7">
        <v>115.16</v>
      </c>
      <c r="P122" s="7">
        <v>0</v>
      </c>
      <c r="Q122" s="7">
        <v>0</v>
      </c>
      <c r="R122" s="8">
        <v>0</v>
      </c>
      <c r="S122" s="8">
        <f t="shared" si="1"/>
        <v>0</v>
      </c>
      <c r="T122" s="8">
        <f>+Q122/'סכום נכסי הקרן'!$C$42</f>
        <v>0</v>
      </c>
    </row>
    <row r="123" spans="1:20">
      <c r="A123" s="6" t="s">
        <v>387</v>
      </c>
      <c r="B123" s="17">
        <v>7480098</v>
      </c>
      <c r="C123" s="6" t="s">
        <v>194</v>
      </c>
      <c r="D123" s="6"/>
      <c r="E123" s="45">
        <v>520029935</v>
      </c>
      <c r="F123" s="6" t="s">
        <v>271</v>
      </c>
      <c r="G123" s="6" t="s">
        <v>376</v>
      </c>
      <c r="H123" s="6" t="s">
        <v>103</v>
      </c>
      <c r="I123" s="6"/>
      <c r="J123" s="17">
        <v>2.59</v>
      </c>
      <c r="K123" s="6" t="s">
        <v>104</v>
      </c>
      <c r="L123" s="18">
        <v>6.4000000000000001E-2</v>
      </c>
      <c r="M123" s="8">
        <v>8.8000000000000005E-3</v>
      </c>
      <c r="N123" s="7">
        <v>8516361.2175102793</v>
      </c>
      <c r="O123" s="7">
        <v>131.34</v>
      </c>
      <c r="P123" s="7">
        <v>0</v>
      </c>
      <c r="Q123" s="7">
        <v>11185.388823077999</v>
      </c>
      <c r="R123" s="8">
        <v>6.1000000000000004E-3</v>
      </c>
      <c r="S123" s="8">
        <f t="shared" si="1"/>
        <v>2.799198160935411E-3</v>
      </c>
      <c r="T123" s="8">
        <f>+Q123/'סכום נכסי הקרן'!$C$42</f>
        <v>4.4172527398592186E-4</v>
      </c>
    </row>
    <row r="124" spans="1:20">
      <c r="A124" s="6" t="s">
        <v>388</v>
      </c>
      <c r="B124" s="17">
        <v>1121763</v>
      </c>
      <c r="C124" s="6" t="s">
        <v>194</v>
      </c>
      <c r="D124" s="6"/>
      <c r="E124" s="45">
        <v>520043795</v>
      </c>
      <c r="F124" s="6" t="s">
        <v>389</v>
      </c>
      <c r="G124" s="6" t="s">
        <v>376</v>
      </c>
      <c r="H124" s="6" t="s">
        <v>269</v>
      </c>
      <c r="I124" s="6"/>
      <c r="J124" s="17">
        <v>4.18</v>
      </c>
      <c r="K124" s="6" t="s">
        <v>104</v>
      </c>
      <c r="L124" s="18">
        <v>3.95E-2</v>
      </c>
      <c r="M124" s="8">
        <v>1.2699999999999999E-2</v>
      </c>
      <c r="N124" s="7">
        <v>6507.1059033684933</v>
      </c>
      <c r="O124" s="7">
        <v>117.56</v>
      </c>
      <c r="P124" s="7">
        <v>0</v>
      </c>
      <c r="Q124" s="7">
        <v>7.6497536999999998</v>
      </c>
      <c r="R124" s="8">
        <v>0</v>
      </c>
      <c r="S124" s="8">
        <f t="shared" si="1"/>
        <v>1.9143882101325442E-6</v>
      </c>
      <c r="T124" s="8">
        <f>+Q124/'סכום נכסי הקרן'!$C$42</f>
        <v>3.0209853251462207E-7</v>
      </c>
    </row>
    <row r="125" spans="1:20">
      <c r="A125" s="6" t="s">
        <v>390</v>
      </c>
      <c r="B125" s="17">
        <v>1123256</v>
      </c>
      <c r="C125" s="6" t="s">
        <v>194</v>
      </c>
      <c r="D125" s="6"/>
      <c r="E125" s="45">
        <v>520040072</v>
      </c>
      <c r="F125" s="6" t="s">
        <v>303</v>
      </c>
      <c r="G125" s="6" t="s">
        <v>376</v>
      </c>
      <c r="H125" s="6" t="s">
        <v>269</v>
      </c>
      <c r="I125" s="6"/>
      <c r="J125" s="17">
        <v>1.1299999999999999</v>
      </c>
      <c r="K125" s="6" t="s">
        <v>104</v>
      </c>
      <c r="L125" s="18">
        <v>3.9E-2</v>
      </c>
      <c r="M125" s="8">
        <v>1.12E-2</v>
      </c>
      <c r="N125" s="7">
        <v>251361.43143775841</v>
      </c>
      <c r="O125" s="7">
        <v>108.85</v>
      </c>
      <c r="P125" s="7">
        <v>0</v>
      </c>
      <c r="Q125" s="7">
        <v>273.60691811999999</v>
      </c>
      <c r="R125" s="8">
        <v>5.0000000000000001E-4</v>
      </c>
      <c r="S125" s="8">
        <f t="shared" si="1"/>
        <v>6.8471467030321292E-5</v>
      </c>
      <c r="T125" s="8">
        <f>+Q125/'סכום נכסי הקרן'!$C$42</f>
        <v>1.0805086240868168E-5</v>
      </c>
    </row>
    <row r="126" spans="1:20">
      <c r="A126" s="6" t="s">
        <v>391</v>
      </c>
      <c r="B126" s="17">
        <v>1127422</v>
      </c>
      <c r="C126" s="6" t="s">
        <v>194</v>
      </c>
      <c r="D126" s="6"/>
      <c r="E126" s="45">
        <v>513682146</v>
      </c>
      <c r="F126" s="6" t="s">
        <v>271</v>
      </c>
      <c r="G126" s="6" t="s">
        <v>376</v>
      </c>
      <c r="H126" s="6" t="s">
        <v>103</v>
      </c>
      <c r="I126" s="6"/>
      <c r="J126" s="17">
        <v>2.46</v>
      </c>
      <c r="K126" s="6" t="s">
        <v>104</v>
      </c>
      <c r="L126" s="18">
        <v>0.02</v>
      </c>
      <c r="M126" s="8">
        <v>7.9000000000000008E-3</v>
      </c>
      <c r="N126" s="7">
        <v>11247494.034367466</v>
      </c>
      <c r="O126" s="7">
        <v>105.37</v>
      </c>
      <c r="P126" s="7">
        <v>0</v>
      </c>
      <c r="Q126" s="7">
        <v>11851.484464013</v>
      </c>
      <c r="R126" s="8">
        <v>1.4500000000000001E-2</v>
      </c>
      <c r="S126" s="8">
        <f t="shared" si="1"/>
        <v>2.9658918470114272E-3</v>
      </c>
      <c r="T126" s="8">
        <f>+Q126/'סכום נכסי הקרן'!$C$42</f>
        <v>4.6803024059430433E-4</v>
      </c>
    </row>
    <row r="127" spans="1:20">
      <c r="A127" s="6" t="s">
        <v>392</v>
      </c>
      <c r="B127" s="17">
        <v>6130207</v>
      </c>
      <c r="C127" s="6" t="s">
        <v>194</v>
      </c>
      <c r="D127" s="6"/>
      <c r="E127" s="45">
        <v>520017807</v>
      </c>
      <c r="F127" s="6" t="s">
        <v>291</v>
      </c>
      <c r="G127" s="6" t="s">
        <v>376</v>
      </c>
      <c r="H127" s="6" t="s">
        <v>269</v>
      </c>
      <c r="I127" s="6"/>
      <c r="J127" s="17">
        <v>7.02</v>
      </c>
      <c r="K127" s="6" t="s">
        <v>104</v>
      </c>
      <c r="L127" s="18">
        <v>1.5800000000000002E-2</v>
      </c>
      <c r="M127" s="8">
        <v>1.7600000000000001E-2</v>
      </c>
      <c r="N127" s="7">
        <v>3915989.0640579709</v>
      </c>
      <c r="O127" s="7">
        <v>99.36</v>
      </c>
      <c r="P127" s="7">
        <v>0</v>
      </c>
      <c r="Q127" s="7">
        <v>3890.9267340480001</v>
      </c>
      <c r="R127" s="8">
        <v>8.3000000000000001E-3</v>
      </c>
      <c r="S127" s="8">
        <f t="shared" si="1"/>
        <v>9.7372341101008471E-4</v>
      </c>
      <c r="T127" s="8">
        <f>+Q127/'סכום נכסי הקרן'!$C$42</f>
        <v>1.5365766043916055E-4</v>
      </c>
    </row>
    <row r="128" spans="1:20">
      <c r="A128" s="6" t="s">
        <v>393</v>
      </c>
      <c r="B128" s="17">
        <v>6130181</v>
      </c>
      <c r="C128" s="6" t="s">
        <v>194</v>
      </c>
      <c r="D128" s="6"/>
      <c r="E128" s="45">
        <v>520017807</v>
      </c>
      <c r="F128" s="6" t="s">
        <v>291</v>
      </c>
      <c r="G128" s="6" t="s">
        <v>376</v>
      </c>
      <c r="H128" s="6" t="s">
        <v>269</v>
      </c>
      <c r="I128" s="6"/>
      <c r="J128" s="17">
        <v>3.95</v>
      </c>
      <c r="K128" s="6" t="s">
        <v>104</v>
      </c>
      <c r="L128" s="18">
        <v>3.4799999999999998E-2</v>
      </c>
      <c r="M128" s="8">
        <v>1.6500000000000001E-2</v>
      </c>
      <c r="N128" s="7">
        <v>380688.28026563511</v>
      </c>
      <c r="O128" s="7">
        <v>107.29</v>
      </c>
      <c r="P128" s="7">
        <v>6.6218599999999999</v>
      </c>
      <c r="Q128" s="7">
        <v>415.06231589699996</v>
      </c>
      <c r="R128" s="8">
        <v>5.9999999999999995E-4</v>
      </c>
      <c r="S128" s="8">
        <f t="shared" si="1"/>
        <v>1.0387137092054694E-4</v>
      </c>
      <c r="T128" s="8">
        <f>+Q128/'סכום נכסי הקרן'!$C$42</f>
        <v>1.6391340355782199E-5</v>
      </c>
    </row>
    <row r="129" spans="1:20">
      <c r="A129" s="6" t="s">
        <v>394</v>
      </c>
      <c r="B129" s="17">
        <v>6950083</v>
      </c>
      <c r="C129" s="6" t="s">
        <v>194</v>
      </c>
      <c r="D129" s="6"/>
      <c r="E129" s="45">
        <v>520000522</v>
      </c>
      <c r="F129" s="6" t="s">
        <v>271</v>
      </c>
      <c r="G129" s="6" t="s">
        <v>376</v>
      </c>
      <c r="H129" s="6" t="s">
        <v>103</v>
      </c>
      <c r="I129" s="6"/>
      <c r="J129" s="17">
        <v>4.1399999999999997</v>
      </c>
      <c r="K129" s="6" t="s">
        <v>104</v>
      </c>
      <c r="L129" s="18">
        <v>4.4999999999999998E-2</v>
      </c>
      <c r="M129" s="8">
        <v>1.29E-2</v>
      </c>
      <c r="N129" s="7">
        <v>165013.2055229331</v>
      </c>
      <c r="O129" s="7">
        <v>136.91999999999999</v>
      </c>
      <c r="P129" s="7">
        <v>2.2273700000000001</v>
      </c>
      <c r="Q129" s="7">
        <v>228.16345100199999</v>
      </c>
      <c r="R129" s="8">
        <v>1E-4</v>
      </c>
      <c r="S129" s="8">
        <f t="shared" si="1"/>
        <v>5.7099017525411721E-5</v>
      </c>
      <c r="T129" s="8">
        <f>+Q129/'סכום נכסי הקרן'!$C$42</f>
        <v>9.0104657514889764E-6</v>
      </c>
    </row>
    <row r="130" spans="1:20">
      <c r="A130" s="6" t="s">
        <v>395</v>
      </c>
      <c r="B130" s="17">
        <v>7230279</v>
      </c>
      <c r="C130" s="6" t="s">
        <v>194</v>
      </c>
      <c r="D130" s="6"/>
      <c r="E130" s="90">
        <v>723</v>
      </c>
      <c r="F130" s="6" t="s">
        <v>291</v>
      </c>
      <c r="G130" s="6" t="s">
        <v>376</v>
      </c>
      <c r="H130" s="6" t="s">
        <v>103</v>
      </c>
      <c r="I130" s="6"/>
      <c r="J130" s="17">
        <v>0.01</v>
      </c>
      <c r="K130" s="6" t="s">
        <v>104</v>
      </c>
      <c r="L130" s="18">
        <v>4.9500000000000002E-2</v>
      </c>
      <c r="M130" s="8">
        <v>0.2465</v>
      </c>
      <c r="N130" s="7">
        <v>-0.03</v>
      </c>
      <c r="O130" s="7">
        <v>124.8</v>
      </c>
      <c r="P130" s="7">
        <v>0</v>
      </c>
      <c r="Q130" s="7">
        <v>-3.7440000000000001E-5</v>
      </c>
      <c r="R130" s="8">
        <v>0</v>
      </c>
      <c r="S130" s="8">
        <f t="shared" si="1"/>
        <v>-9.3695427850654141E-12</v>
      </c>
      <c r="T130" s="8">
        <f>+Q130/'סכום נכסי הקרן'!$C$42</f>
        <v>-1.4785533627504179E-12</v>
      </c>
    </row>
    <row r="131" spans="1:20">
      <c r="A131" s="6" t="s">
        <v>396</v>
      </c>
      <c r="B131" s="17">
        <v>7230345</v>
      </c>
      <c r="C131" s="6" t="s">
        <v>194</v>
      </c>
      <c r="D131" s="6"/>
      <c r="E131" s="90">
        <v>723</v>
      </c>
      <c r="F131" s="6" t="s">
        <v>291</v>
      </c>
      <c r="G131" s="6" t="s">
        <v>376</v>
      </c>
      <c r="H131" s="6" t="s">
        <v>103</v>
      </c>
      <c r="I131" s="6"/>
      <c r="J131" s="17">
        <v>3.5</v>
      </c>
      <c r="K131" s="6" t="s">
        <v>104</v>
      </c>
      <c r="L131" s="18">
        <v>4.4200000000000003E-2</v>
      </c>
      <c r="M131" s="8">
        <v>2.1600000000000001E-2</v>
      </c>
      <c r="N131" s="7">
        <v>1721025.4083484572</v>
      </c>
      <c r="O131" s="7">
        <v>110.2</v>
      </c>
      <c r="P131" s="7">
        <v>0</v>
      </c>
      <c r="Q131" s="7">
        <v>1896.57</v>
      </c>
      <c r="R131" s="8">
        <v>2.3999999999999998E-3</v>
      </c>
      <c r="S131" s="8">
        <f t="shared" si="1"/>
        <v>4.7462590170596982E-4</v>
      </c>
      <c r="T131" s="8">
        <f>+Q131/'סכום נכסי הקרן'!$C$42</f>
        <v>7.489796878182585E-5</v>
      </c>
    </row>
    <row r="132" spans="1:20">
      <c r="A132" s="6" t="s">
        <v>397</v>
      </c>
      <c r="B132" s="17">
        <v>6320071</v>
      </c>
      <c r="C132" s="6" t="s">
        <v>194</v>
      </c>
      <c r="D132" s="6"/>
      <c r="E132" s="45">
        <v>520018383</v>
      </c>
      <c r="F132" s="6" t="s">
        <v>398</v>
      </c>
      <c r="G132" s="6" t="s">
        <v>376</v>
      </c>
      <c r="H132" s="6" t="s">
        <v>103</v>
      </c>
      <c r="I132" s="6"/>
      <c r="J132" s="17">
        <v>1.03</v>
      </c>
      <c r="K132" s="6" t="s">
        <v>104</v>
      </c>
      <c r="L132" s="18">
        <v>4.65E-2</v>
      </c>
      <c r="M132" s="8">
        <v>1.14E-2</v>
      </c>
      <c r="N132" s="7">
        <v>1084406.1373592927</v>
      </c>
      <c r="O132" s="7">
        <v>117.62</v>
      </c>
      <c r="P132" s="7">
        <v>1402.9533300000001</v>
      </c>
      <c r="Q132" s="7">
        <v>2678.4318287619999</v>
      </c>
      <c r="R132" s="8">
        <v>4.7500000000000001E-2</v>
      </c>
      <c r="S132" s="8">
        <f t="shared" si="1"/>
        <v>6.7029064146545295E-4</v>
      </c>
      <c r="T132" s="8">
        <f>+Q132/'סכום נכסי הקרן'!$C$42</f>
        <v>1.0577468983209953E-4</v>
      </c>
    </row>
    <row r="133" spans="1:20">
      <c r="A133" s="6" t="s">
        <v>399</v>
      </c>
      <c r="B133" s="17">
        <v>6990188</v>
      </c>
      <c r="C133" s="6" t="s">
        <v>194</v>
      </c>
      <c r="D133" s="6"/>
      <c r="E133" s="45">
        <v>520025438</v>
      </c>
      <c r="F133" s="6" t="s">
        <v>291</v>
      </c>
      <c r="G133" s="6" t="s">
        <v>376</v>
      </c>
      <c r="H133" s="6" t="s">
        <v>269</v>
      </c>
      <c r="I133" s="6"/>
      <c r="J133" s="17">
        <v>3.32</v>
      </c>
      <c r="K133" s="6" t="s">
        <v>104</v>
      </c>
      <c r="L133" s="18">
        <v>4.9500000000000002E-2</v>
      </c>
      <c r="M133" s="8">
        <v>1.44E-2</v>
      </c>
      <c r="N133" s="7">
        <v>2053017.2213052297</v>
      </c>
      <c r="O133" s="7">
        <v>113.39</v>
      </c>
      <c r="P133" s="7">
        <v>51.169200000000004</v>
      </c>
      <c r="Q133" s="7">
        <v>2379.0854272379997</v>
      </c>
      <c r="R133" s="8">
        <v>2.3999999999999998E-3</v>
      </c>
      <c r="S133" s="8">
        <f t="shared" si="1"/>
        <v>5.9537774305107012E-4</v>
      </c>
      <c r="T133" s="8">
        <f>+Q133/'סכום נכסי הקרן'!$C$42</f>
        <v>9.3953118555375505E-5</v>
      </c>
    </row>
    <row r="134" spans="1:20">
      <c r="A134" s="6" t="s">
        <v>400</v>
      </c>
      <c r="B134" s="17">
        <v>1128586</v>
      </c>
      <c r="C134" s="6" t="s">
        <v>194</v>
      </c>
      <c r="D134" s="6"/>
      <c r="E134" s="45">
        <v>513992529</v>
      </c>
      <c r="F134" s="6" t="s">
        <v>291</v>
      </c>
      <c r="G134" s="6" t="s">
        <v>376</v>
      </c>
      <c r="H134" s="6" t="s">
        <v>269</v>
      </c>
      <c r="I134" s="6"/>
      <c r="J134" s="17">
        <v>3.07</v>
      </c>
      <c r="K134" s="6" t="s">
        <v>104</v>
      </c>
      <c r="L134" s="18">
        <v>2.75E-2</v>
      </c>
      <c r="M134" s="8">
        <v>1.15E-2</v>
      </c>
      <c r="N134" s="7">
        <v>697972.63867936865</v>
      </c>
      <c r="O134" s="7">
        <v>107.07</v>
      </c>
      <c r="P134" s="7">
        <v>0</v>
      </c>
      <c r="Q134" s="7">
        <v>747.3193042339999</v>
      </c>
      <c r="R134" s="8">
        <v>3.0000000000000001E-3</v>
      </c>
      <c r="S134" s="8">
        <f t="shared" si="1"/>
        <v>1.8702030435699193E-4</v>
      </c>
      <c r="T134" s="8">
        <f>+Q134/'סכום נכסי הקרן'!$C$42</f>
        <v>2.9512592690263972E-5</v>
      </c>
    </row>
    <row r="135" spans="1:20">
      <c r="A135" s="6" t="s">
        <v>401</v>
      </c>
      <c r="B135" s="17">
        <v>1138973</v>
      </c>
      <c r="C135" s="6" t="s">
        <v>194</v>
      </c>
      <c r="D135" s="6"/>
      <c r="E135" s="45">
        <v>513992529</v>
      </c>
      <c r="F135" s="6" t="s">
        <v>291</v>
      </c>
      <c r="G135" s="6" t="s">
        <v>376</v>
      </c>
      <c r="H135" s="6" t="s">
        <v>269</v>
      </c>
      <c r="I135" s="6"/>
      <c r="J135" s="17">
        <v>6.9</v>
      </c>
      <c r="K135" s="6" t="s">
        <v>104</v>
      </c>
      <c r="L135" s="18">
        <v>1.9599999999999999E-2</v>
      </c>
      <c r="M135" s="8">
        <v>2.0400000000000001E-2</v>
      </c>
      <c r="N135" s="7">
        <v>1872979.0443343343</v>
      </c>
      <c r="O135" s="7">
        <v>99.9</v>
      </c>
      <c r="P135" s="7">
        <v>0</v>
      </c>
      <c r="Q135" s="7">
        <v>1871.1060652900001</v>
      </c>
      <c r="R135" s="8">
        <v>3.3E-3</v>
      </c>
      <c r="S135" s="8">
        <f t="shared" si="1"/>
        <v>4.6825342772783266E-4</v>
      </c>
      <c r="T135" s="8">
        <f>+Q135/'סכום נכסי הקרן'!$C$42</f>
        <v>7.3892365515417538E-5</v>
      </c>
    </row>
    <row r="136" spans="1:20">
      <c r="A136" s="6" t="s">
        <v>402</v>
      </c>
      <c r="B136" s="17">
        <v>1132927</v>
      </c>
      <c r="C136" s="6" t="s">
        <v>194</v>
      </c>
      <c r="D136" s="6"/>
      <c r="E136" s="45">
        <v>513992529</v>
      </c>
      <c r="F136" s="6" t="s">
        <v>291</v>
      </c>
      <c r="G136" s="6" t="s">
        <v>376</v>
      </c>
      <c r="H136" s="6" t="s">
        <v>269</v>
      </c>
      <c r="I136" s="6"/>
      <c r="J136" s="17">
        <v>4.87</v>
      </c>
      <c r="K136" s="6" t="s">
        <v>104</v>
      </c>
      <c r="L136" s="18">
        <v>2.75E-2</v>
      </c>
      <c r="M136" s="8">
        <v>1.5599999999999999E-2</v>
      </c>
      <c r="N136" s="7">
        <v>2494931.0790549489</v>
      </c>
      <c r="O136" s="7">
        <v>107.19</v>
      </c>
      <c r="P136" s="7">
        <v>0</v>
      </c>
      <c r="Q136" s="7">
        <v>2674.3166236389998</v>
      </c>
      <c r="R136" s="8">
        <v>4.4999999999999997E-3</v>
      </c>
      <c r="S136" s="8">
        <f t="shared" si="1"/>
        <v>6.6926079129266255E-4</v>
      </c>
      <c r="T136" s="8">
        <f>+Q136/'סכום נכסי הקרן'!$C$42</f>
        <v>1.0561217513196545E-4</v>
      </c>
    </row>
    <row r="137" spans="1:20">
      <c r="A137" s="6" t="s">
        <v>403</v>
      </c>
      <c r="B137" s="17">
        <v>1125996</v>
      </c>
      <c r="C137" s="6" t="s">
        <v>194</v>
      </c>
      <c r="D137" s="6"/>
      <c r="E137" s="45">
        <v>511930125</v>
      </c>
      <c r="F137" s="6" t="s">
        <v>303</v>
      </c>
      <c r="G137" s="6" t="s">
        <v>376</v>
      </c>
      <c r="H137" s="6" t="s">
        <v>103</v>
      </c>
      <c r="I137" s="6"/>
      <c r="J137" s="17">
        <v>1.5</v>
      </c>
      <c r="K137" s="6" t="s">
        <v>104</v>
      </c>
      <c r="L137" s="18">
        <v>4.5999999999999999E-2</v>
      </c>
      <c r="M137" s="8">
        <v>1.11E-2</v>
      </c>
      <c r="N137" s="7">
        <v>2890578.8666336639</v>
      </c>
      <c r="O137" s="7">
        <v>108.07</v>
      </c>
      <c r="P137" s="7">
        <v>68.236540000000005</v>
      </c>
      <c r="Q137" s="7">
        <v>3192.0851211710001</v>
      </c>
      <c r="R137" s="8">
        <v>4.3E-3</v>
      </c>
      <c r="S137" s="8">
        <f t="shared" si="1"/>
        <v>7.9883488558713672E-4</v>
      </c>
      <c r="T137" s="8">
        <f>+Q137/'סכום נכסי הקרן'!$C$42</f>
        <v>1.2605951362427769E-4</v>
      </c>
    </row>
    <row r="138" spans="1:20">
      <c r="A138" s="6" t="s">
        <v>404</v>
      </c>
      <c r="B138" s="17">
        <v>1132828</v>
      </c>
      <c r="C138" s="6" t="s">
        <v>194</v>
      </c>
      <c r="D138" s="6"/>
      <c r="E138" s="45">
        <v>511930125</v>
      </c>
      <c r="F138" s="6" t="s">
        <v>303</v>
      </c>
      <c r="G138" s="6" t="s">
        <v>376</v>
      </c>
      <c r="H138" s="6" t="s">
        <v>103</v>
      </c>
      <c r="I138" s="6"/>
      <c r="J138" s="17">
        <v>4.09</v>
      </c>
      <c r="K138" s="6" t="s">
        <v>104</v>
      </c>
      <c r="L138" s="18">
        <v>1.9800000000000002E-2</v>
      </c>
      <c r="M138" s="8">
        <v>1.43E-2</v>
      </c>
      <c r="N138" s="7">
        <v>2140328.9258496477</v>
      </c>
      <c r="O138" s="7">
        <v>102.16</v>
      </c>
      <c r="P138" s="7">
        <v>21.14</v>
      </c>
      <c r="Q138" s="7">
        <v>2207.7000306479999</v>
      </c>
      <c r="R138" s="8">
        <v>2.3E-3</v>
      </c>
      <c r="S138" s="8">
        <f t="shared" si="1"/>
        <v>5.5248771083725055E-4</v>
      </c>
      <c r="T138" s="8">
        <f>+Q138/'סכום נכסי הקרן'!$C$42</f>
        <v>8.7184890605203013E-5</v>
      </c>
    </row>
    <row r="139" spans="1:20">
      <c r="A139" s="6" t="s">
        <v>405</v>
      </c>
      <c r="B139" s="17">
        <v>1107333</v>
      </c>
      <c r="C139" s="6" t="s">
        <v>194</v>
      </c>
      <c r="D139" s="6"/>
      <c r="E139" s="45">
        <v>511930125</v>
      </c>
      <c r="F139" s="6" t="s">
        <v>303</v>
      </c>
      <c r="G139" s="6" t="s">
        <v>376</v>
      </c>
      <c r="H139" s="6" t="s">
        <v>103</v>
      </c>
      <c r="I139" s="6"/>
      <c r="J139" s="17">
        <v>0.01</v>
      </c>
      <c r="K139" s="6" t="s">
        <v>104</v>
      </c>
      <c r="L139" s="18">
        <v>5.1900000000000002E-2</v>
      </c>
      <c r="M139" s="8">
        <v>1.5299999999999999E-2</v>
      </c>
      <c r="N139" s="7">
        <v>3269301.6404927229</v>
      </c>
      <c r="O139" s="7">
        <v>122.99</v>
      </c>
      <c r="P139" s="7">
        <v>0</v>
      </c>
      <c r="Q139" s="7">
        <v>4020.9140876419997</v>
      </c>
      <c r="R139" s="8">
        <v>9.7000000000000003E-3</v>
      </c>
      <c r="S139" s="8">
        <f t="shared" si="1"/>
        <v>1.0062533808556083E-3</v>
      </c>
      <c r="T139" s="8">
        <f>+Q139/'סכום נכסי הקרן'!$C$42</f>
        <v>1.5879102685933778E-4</v>
      </c>
    </row>
    <row r="140" spans="1:20">
      <c r="A140" s="6" t="s">
        <v>406</v>
      </c>
      <c r="B140" s="17">
        <v>7670102</v>
      </c>
      <c r="C140" s="6" t="s">
        <v>194</v>
      </c>
      <c r="D140" s="6"/>
      <c r="E140" s="45">
        <v>520017450</v>
      </c>
      <c r="F140" s="6" t="s">
        <v>317</v>
      </c>
      <c r="G140" s="6" t="s">
        <v>376</v>
      </c>
      <c r="H140" s="6" t="s">
        <v>103</v>
      </c>
      <c r="I140" s="6"/>
      <c r="J140" s="17">
        <v>1.23</v>
      </c>
      <c r="K140" s="6" t="s">
        <v>104</v>
      </c>
      <c r="L140" s="18">
        <v>4.4999999999999998E-2</v>
      </c>
      <c r="M140" s="8">
        <v>1.0800000000000001E-2</v>
      </c>
      <c r="N140" s="7">
        <v>0</v>
      </c>
      <c r="O140" s="7">
        <v>127.2</v>
      </c>
      <c r="P140" s="7">
        <v>0</v>
      </c>
      <c r="Q140" s="7">
        <v>0</v>
      </c>
      <c r="R140" s="8">
        <v>0</v>
      </c>
      <c r="S140" s="8">
        <f t="shared" si="1"/>
        <v>0</v>
      </c>
      <c r="T140" s="8">
        <f>+Q140/'סכום נכסי הקרן'!$C$42</f>
        <v>0</v>
      </c>
    </row>
    <row r="141" spans="1:20">
      <c r="A141" s="6" t="s">
        <v>407</v>
      </c>
      <c r="B141" s="17">
        <v>1118827</v>
      </c>
      <c r="C141" s="6" t="s">
        <v>194</v>
      </c>
      <c r="D141" s="6"/>
      <c r="E141" s="45">
        <v>520044314</v>
      </c>
      <c r="F141" s="6" t="s">
        <v>303</v>
      </c>
      <c r="G141" s="6" t="s">
        <v>376</v>
      </c>
      <c r="H141" s="6" t="s">
        <v>103</v>
      </c>
      <c r="I141" s="6"/>
      <c r="J141" s="17">
        <v>1</v>
      </c>
      <c r="K141" s="6" t="s">
        <v>104</v>
      </c>
      <c r="L141" s="18">
        <v>3.3500000000000002E-2</v>
      </c>
      <c r="M141" s="8">
        <v>8.8000000000000005E-3</v>
      </c>
      <c r="N141" s="7">
        <v>2757979.5303645181</v>
      </c>
      <c r="O141" s="7">
        <v>111.38</v>
      </c>
      <c r="P141" s="7">
        <v>50.218540000000004</v>
      </c>
      <c r="Q141" s="7">
        <v>3122.05614092</v>
      </c>
      <c r="R141" s="8">
        <v>6.4000000000000003E-3</v>
      </c>
      <c r="S141" s="8">
        <f t="shared" si="1"/>
        <v>7.8130979139225836E-4</v>
      </c>
      <c r="T141" s="8">
        <f>+Q141/'סכום נכסי הקרן'!$C$42</f>
        <v>1.2329397985718106E-4</v>
      </c>
    </row>
    <row r="142" spans="1:20">
      <c r="A142" s="6" t="s">
        <v>408</v>
      </c>
      <c r="B142" s="17">
        <v>1115724</v>
      </c>
      <c r="C142" s="6" t="s">
        <v>194</v>
      </c>
      <c r="D142" s="6"/>
      <c r="E142" s="45">
        <v>513765859</v>
      </c>
      <c r="F142" s="6" t="s">
        <v>291</v>
      </c>
      <c r="G142" s="6" t="s">
        <v>376</v>
      </c>
      <c r="H142" s="6" t="s">
        <v>103</v>
      </c>
      <c r="I142" s="6"/>
      <c r="J142" s="17">
        <v>0.83</v>
      </c>
      <c r="K142" s="6" t="s">
        <v>104</v>
      </c>
      <c r="L142" s="18">
        <v>4.2000000000000003E-2</v>
      </c>
      <c r="M142" s="8">
        <v>1.2200000000000001E-2</v>
      </c>
      <c r="N142" s="7">
        <v>1130991.2731889267</v>
      </c>
      <c r="O142" s="7">
        <v>111.26</v>
      </c>
      <c r="P142" s="7">
        <v>0</v>
      </c>
      <c r="Q142" s="7">
        <v>1258.34089055</v>
      </c>
      <c r="R142" s="8">
        <v>6.1999999999999998E-3</v>
      </c>
      <c r="S142" s="8">
        <f t="shared" si="1"/>
        <v>3.1490595118070352E-4</v>
      </c>
      <c r="T142" s="8">
        <f>+Q142/'סכום נכסי הקרן'!$C$42</f>
        <v>4.969348705152399E-5</v>
      </c>
    </row>
    <row r="143" spans="1:20">
      <c r="A143" s="6" t="s">
        <v>409</v>
      </c>
      <c r="B143" s="17">
        <v>1130467</v>
      </c>
      <c r="C143" s="6" t="s">
        <v>194</v>
      </c>
      <c r="D143" s="6"/>
      <c r="E143" s="45">
        <v>513765859</v>
      </c>
      <c r="F143" s="6" t="s">
        <v>291</v>
      </c>
      <c r="G143" s="6" t="s">
        <v>376</v>
      </c>
      <c r="H143" s="6" t="s">
        <v>103</v>
      </c>
      <c r="I143" s="6"/>
      <c r="J143" s="17">
        <v>4.24</v>
      </c>
      <c r="K143" s="6" t="s">
        <v>104</v>
      </c>
      <c r="L143" s="18">
        <v>3.703E-2</v>
      </c>
      <c r="M143" s="8">
        <v>1.67E-2</v>
      </c>
      <c r="N143" s="7">
        <v>1.9999999999999997E-2</v>
      </c>
      <c r="O143" s="7">
        <v>107.23</v>
      </c>
      <c r="P143" s="7">
        <v>0</v>
      </c>
      <c r="Q143" s="7">
        <v>2.1446000000000001E-5</v>
      </c>
      <c r="R143" s="8">
        <v>0</v>
      </c>
      <c r="S143" s="8">
        <f t="shared" ref="S143:S206" si="2">+Q143/$Q$11</f>
        <v>5.3669662010820741E-12</v>
      </c>
      <c r="T143" s="8">
        <f>+Q143/'סכום נכסי הקרן'!$C$42</f>
        <v>8.4692989897290234E-13</v>
      </c>
    </row>
    <row r="144" spans="1:20">
      <c r="A144" s="6" t="s">
        <v>410</v>
      </c>
      <c r="B144" s="17">
        <v>1119999</v>
      </c>
      <c r="C144" s="6" t="s">
        <v>194</v>
      </c>
      <c r="D144" s="6"/>
      <c r="E144" s="45">
        <v>513765859</v>
      </c>
      <c r="F144" s="6" t="s">
        <v>291</v>
      </c>
      <c r="G144" s="6" t="s">
        <v>376</v>
      </c>
      <c r="H144" s="6" t="s">
        <v>103</v>
      </c>
      <c r="I144" s="6"/>
      <c r="J144" s="17">
        <v>1.95</v>
      </c>
      <c r="K144" s="6" t="s">
        <v>104</v>
      </c>
      <c r="L144" s="18">
        <v>4.8000000000000001E-2</v>
      </c>
      <c r="M144" s="8">
        <v>1.17E-2</v>
      </c>
      <c r="N144" s="7">
        <v>3487139.9932867135</v>
      </c>
      <c r="O144" s="7">
        <v>114.4</v>
      </c>
      <c r="P144" s="7">
        <v>1362.35114</v>
      </c>
      <c r="Q144" s="7">
        <v>5351.6392923200001</v>
      </c>
      <c r="R144" s="8">
        <v>6.1000000000000004E-3</v>
      </c>
      <c r="S144" s="8">
        <f t="shared" si="2"/>
        <v>1.3392738600328375E-3</v>
      </c>
      <c r="T144" s="8">
        <f>+Q144/'סכום נכסי הקרן'!$C$42</f>
        <v>2.1134306281749474E-4</v>
      </c>
    </row>
    <row r="145" spans="1:20">
      <c r="A145" s="6" t="s">
        <v>411</v>
      </c>
      <c r="B145" s="17">
        <v>7770142</v>
      </c>
      <c r="C145" s="6" t="s">
        <v>194</v>
      </c>
      <c r="D145" s="6"/>
      <c r="E145" s="45">
        <v>520022732</v>
      </c>
      <c r="F145" s="6" t="s">
        <v>412</v>
      </c>
      <c r="G145" s="6" t="s">
        <v>376</v>
      </c>
      <c r="H145" s="6" t="s">
        <v>103</v>
      </c>
      <c r="I145" s="6"/>
      <c r="J145" s="17">
        <v>1.24</v>
      </c>
      <c r="K145" s="6" t="s">
        <v>104</v>
      </c>
      <c r="L145" s="18">
        <v>5.1999999999999998E-2</v>
      </c>
      <c r="M145" s="8">
        <v>1.06E-2</v>
      </c>
      <c r="N145" s="7">
        <v>0</v>
      </c>
      <c r="O145" s="7">
        <v>131.54</v>
      </c>
      <c r="P145" s="7">
        <v>0</v>
      </c>
      <c r="Q145" s="7">
        <v>0</v>
      </c>
      <c r="R145" s="8">
        <v>0</v>
      </c>
      <c r="S145" s="8">
        <f t="shared" si="2"/>
        <v>0</v>
      </c>
      <c r="T145" s="8">
        <f>+Q145/'סכום נכסי הקרן'!$C$42</f>
        <v>0</v>
      </c>
    </row>
    <row r="146" spans="1:20">
      <c r="A146" s="6" t="s">
        <v>413</v>
      </c>
      <c r="B146" s="17">
        <v>7770191</v>
      </c>
      <c r="C146" s="6" t="s">
        <v>194</v>
      </c>
      <c r="D146" s="6"/>
      <c r="E146" s="45">
        <v>520022732</v>
      </c>
      <c r="F146" s="6" t="s">
        <v>412</v>
      </c>
      <c r="G146" s="6" t="s">
        <v>376</v>
      </c>
      <c r="H146" s="6" t="s">
        <v>103</v>
      </c>
      <c r="I146" s="6"/>
      <c r="J146" s="17">
        <v>5.7</v>
      </c>
      <c r="K146" s="6" t="s">
        <v>104</v>
      </c>
      <c r="L146" s="18">
        <v>2.9899999999999999E-2</v>
      </c>
      <c r="M146" s="8">
        <v>1.7299999999999999E-2</v>
      </c>
      <c r="N146" s="7">
        <v>0.02</v>
      </c>
      <c r="O146" s="7">
        <v>109.24</v>
      </c>
      <c r="P146" s="7">
        <v>0</v>
      </c>
      <c r="Q146" s="7">
        <v>2.1848000000000002E-5</v>
      </c>
      <c r="R146" s="8">
        <v>0</v>
      </c>
      <c r="S146" s="8">
        <f t="shared" si="2"/>
        <v>5.4675686636781297E-12</v>
      </c>
      <c r="T146" s="8">
        <f>+Q146/'סכום נכסי הקרן'!$C$42</f>
        <v>8.6280539181012636E-13</v>
      </c>
    </row>
    <row r="147" spans="1:20">
      <c r="A147" s="6" t="s">
        <v>414</v>
      </c>
      <c r="B147" s="17">
        <v>7770217</v>
      </c>
      <c r="C147" s="6" t="s">
        <v>194</v>
      </c>
      <c r="D147" s="6"/>
      <c r="E147" s="45">
        <v>520022732</v>
      </c>
      <c r="F147" s="6" t="s">
        <v>412</v>
      </c>
      <c r="G147" s="6" t="s">
        <v>376</v>
      </c>
      <c r="H147" s="6" t="s">
        <v>103</v>
      </c>
      <c r="I147" s="6"/>
      <c r="J147" s="17">
        <v>6.32</v>
      </c>
      <c r="K147" s="6" t="s">
        <v>104</v>
      </c>
      <c r="L147" s="18">
        <v>4.2999999999999997E-2</v>
      </c>
      <c r="M147" s="8">
        <v>1.9400000000000001E-2</v>
      </c>
      <c r="N147" s="7">
        <v>1951053.4299679757</v>
      </c>
      <c r="O147" s="7">
        <v>118.66</v>
      </c>
      <c r="P147" s="7">
        <v>0</v>
      </c>
      <c r="Q147" s="7">
        <v>2315.12</v>
      </c>
      <c r="R147" s="8">
        <v>2.0999999999999999E-3</v>
      </c>
      <c r="S147" s="8">
        <f t="shared" si="2"/>
        <v>5.7937008260044445E-4</v>
      </c>
      <c r="T147" s="8">
        <f>+Q147/'סכום נכסי הקרן'!$C$42</f>
        <v>9.1427042232124662E-5</v>
      </c>
    </row>
    <row r="148" spans="1:20">
      <c r="A148" s="6" t="s">
        <v>447</v>
      </c>
      <c r="B148" s="17">
        <v>1410281</v>
      </c>
      <c r="C148" s="6" t="s">
        <v>194</v>
      </c>
      <c r="D148" s="6"/>
      <c r="E148" s="45">
        <v>520034372</v>
      </c>
      <c r="F148" s="6" t="s">
        <v>268</v>
      </c>
      <c r="G148" s="6" t="s">
        <v>376</v>
      </c>
      <c r="H148" s="6" t="s">
        <v>103</v>
      </c>
      <c r="I148" s="6"/>
      <c r="J148" s="17">
        <v>2.81</v>
      </c>
      <c r="K148" s="6" t="s">
        <v>104</v>
      </c>
      <c r="L148" s="18">
        <v>2.1499999999999998E-2</v>
      </c>
      <c r="M148" s="8">
        <v>1.5299999999999999E-2</v>
      </c>
      <c r="N148" s="7">
        <v>577207.28289563942</v>
      </c>
      <c r="O148" s="7">
        <v>102.05</v>
      </c>
      <c r="P148" s="7">
        <v>28.338609999999999</v>
      </c>
      <c r="Q148" s="7">
        <v>617.378642195</v>
      </c>
      <c r="R148" s="8">
        <v>6.9999999999999999E-4</v>
      </c>
      <c r="S148" s="8">
        <f t="shared" si="2"/>
        <v>1.5450201930105884E-4</v>
      </c>
      <c r="T148" s="8">
        <f>+Q148/'סכום נכסי הקרן'!$C$42</f>
        <v>2.4381070179158768E-5</v>
      </c>
    </row>
    <row r="149" spans="1:20">
      <c r="A149" s="6" t="s">
        <v>415</v>
      </c>
      <c r="B149" s="17">
        <v>1115278</v>
      </c>
      <c r="C149" s="6" t="s">
        <v>194</v>
      </c>
      <c r="D149" s="6"/>
      <c r="E149" s="45">
        <v>513668277</v>
      </c>
      <c r="F149" s="6" t="s">
        <v>271</v>
      </c>
      <c r="G149" s="6" t="s">
        <v>416</v>
      </c>
      <c r="H149" s="6" t="s">
        <v>269</v>
      </c>
      <c r="I149" s="6"/>
      <c r="J149" s="17">
        <v>2.98</v>
      </c>
      <c r="K149" s="6" t="s">
        <v>104</v>
      </c>
      <c r="L149" s="18">
        <v>5.2999999999999999E-2</v>
      </c>
      <c r="M149" s="8">
        <v>1.09E-2</v>
      </c>
      <c r="N149" s="7">
        <v>4063973.0899862167</v>
      </c>
      <c r="O149" s="7">
        <v>123.33</v>
      </c>
      <c r="P149" s="7">
        <v>0</v>
      </c>
      <c r="Q149" s="7">
        <v>5012.0980118800007</v>
      </c>
      <c r="R149" s="8">
        <v>1.4200000000000001E-2</v>
      </c>
      <c r="S149" s="8">
        <f t="shared" si="2"/>
        <v>1.2543019969351219E-3</v>
      </c>
      <c r="T149" s="8">
        <f>+Q149/'סכום נכסי הקרן'!$C$42</f>
        <v>1.9793414449518853E-4</v>
      </c>
    </row>
    <row r="150" spans="1:20">
      <c r="A150" s="6" t="s">
        <v>417</v>
      </c>
      <c r="B150" s="17">
        <v>7150337</v>
      </c>
      <c r="C150" s="6" t="s">
        <v>194</v>
      </c>
      <c r="D150" s="6"/>
      <c r="E150" s="45">
        <v>520025990</v>
      </c>
      <c r="F150" s="6" t="s">
        <v>291</v>
      </c>
      <c r="G150" s="6" t="s">
        <v>416</v>
      </c>
      <c r="H150" s="6" t="s">
        <v>269</v>
      </c>
      <c r="I150" s="6"/>
      <c r="J150" s="17">
        <v>2.41</v>
      </c>
      <c r="K150" s="6" t="s">
        <v>104</v>
      </c>
      <c r="L150" s="18">
        <v>5.3499999999999999E-2</v>
      </c>
      <c r="M150" s="8">
        <v>1.2800000000000001E-2</v>
      </c>
      <c r="N150" s="7">
        <v>3717222.8060846087</v>
      </c>
      <c r="O150" s="7">
        <v>111.1</v>
      </c>
      <c r="P150" s="7">
        <v>95.26164</v>
      </c>
      <c r="Q150" s="7">
        <v>4225.0961775599999</v>
      </c>
      <c r="R150" s="8">
        <v>1.15E-2</v>
      </c>
      <c r="S150" s="8">
        <f t="shared" si="2"/>
        <v>1.0573509456908322E-3</v>
      </c>
      <c r="T150" s="8">
        <f>+Q150/'סכום נכסי הקרן'!$C$42</f>
        <v>1.6685443806824986E-4</v>
      </c>
    </row>
    <row r="151" spans="1:20">
      <c r="A151" s="6" t="s">
        <v>418</v>
      </c>
      <c r="B151" s="17">
        <v>5050265</v>
      </c>
      <c r="C151" s="6" t="s">
        <v>194</v>
      </c>
      <c r="D151" s="6"/>
      <c r="E151" s="45">
        <v>520039066</v>
      </c>
      <c r="F151" s="6" t="s">
        <v>291</v>
      </c>
      <c r="G151" s="6" t="s">
        <v>416</v>
      </c>
      <c r="H151" s="6" t="s">
        <v>103</v>
      </c>
      <c r="I151" s="6"/>
      <c r="J151" s="17">
        <v>6.48</v>
      </c>
      <c r="K151" s="6" t="s">
        <v>104</v>
      </c>
      <c r="L151" s="18">
        <v>2.5000000000000001E-2</v>
      </c>
      <c r="M151" s="8">
        <v>2.1299999999999999E-2</v>
      </c>
      <c r="N151" s="7">
        <v>292008.55531790777</v>
      </c>
      <c r="O151" s="7">
        <v>102.86</v>
      </c>
      <c r="P151" s="7">
        <v>2.72</v>
      </c>
      <c r="Q151" s="7">
        <v>303.08</v>
      </c>
      <c r="R151" s="8">
        <v>8.0000000000000004E-4</v>
      </c>
      <c r="S151" s="8">
        <f t="shared" si="2"/>
        <v>7.5847249660727171E-5</v>
      </c>
      <c r="T151" s="8">
        <f>+Q151/'סכום נכסי הקרן'!$C$42</f>
        <v>1.1969015843546918E-5</v>
      </c>
    </row>
    <row r="152" spans="1:20">
      <c r="A152" s="6" t="s">
        <v>419</v>
      </c>
      <c r="B152" s="17">
        <v>5050240</v>
      </c>
      <c r="C152" s="6" t="s">
        <v>194</v>
      </c>
      <c r="D152" s="6"/>
      <c r="E152" s="45">
        <v>520039066</v>
      </c>
      <c r="F152" s="6" t="s">
        <v>291</v>
      </c>
      <c r="G152" s="6" t="s">
        <v>416</v>
      </c>
      <c r="H152" s="6" t="s">
        <v>103</v>
      </c>
      <c r="I152" s="6"/>
      <c r="J152" s="17">
        <v>4.1900000000000004</v>
      </c>
      <c r="K152" s="6" t="s">
        <v>104</v>
      </c>
      <c r="L152" s="18">
        <v>4.0500000000000001E-2</v>
      </c>
      <c r="M152" s="8">
        <v>1.7000000000000001E-2</v>
      </c>
      <c r="N152" s="7">
        <v>7014302.7166490993</v>
      </c>
      <c r="O152" s="7">
        <v>110.06</v>
      </c>
      <c r="P152" s="7">
        <v>141.76271</v>
      </c>
      <c r="Q152" s="7">
        <v>7861.7042799439996</v>
      </c>
      <c r="R152" s="8">
        <v>1.0500000000000001E-2</v>
      </c>
      <c r="S152" s="8">
        <f t="shared" si="2"/>
        <v>1.9674298775231619E-3</v>
      </c>
      <c r="T152" s="8">
        <f>+Q152/'סכום נכסי הקרן'!$C$42</f>
        <v>3.1046873130503616E-4</v>
      </c>
    </row>
    <row r="153" spans="1:20">
      <c r="A153" s="6" t="s">
        <v>2293</v>
      </c>
      <c r="B153" s="17">
        <v>3870128</v>
      </c>
      <c r="C153" s="6" t="s">
        <v>194</v>
      </c>
      <c r="D153" s="6"/>
      <c r="E153" s="45">
        <v>520038894</v>
      </c>
      <c r="F153" s="6" t="s">
        <v>291</v>
      </c>
      <c r="G153" s="6" t="s">
        <v>416</v>
      </c>
      <c r="H153" s="6" t="s">
        <v>269</v>
      </c>
      <c r="I153" s="6"/>
      <c r="J153" s="17">
        <v>4.54</v>
      </c>
      <c r="K153" s="6" t="s">
        <v>104</v>
      </c>
      <c r="L153" s="18">
        <v>2.4E-2</v>
      </c>
      <c r="M153" s="8">
        <v>1.9900000000000001E-2</v>
      </c>
      <c r="N153" s="7">
        <v>252160.76480343382</v>
      </c>
      <c r="O153" s="7">
        <v>102.51</v>
      </c>
      <c r="P153" s="7">
        <v>2.78</v>
      </c>
      <c r="Q153" s="7">
        <v>261.27</v>
      </c>
      <c r="R153" s="8">
        <v>5.9999999999999995E-4</v>
      </c>
      <c r="S153" s="8">
        <f t="shared" si="2"/>
        <v>6.5384093040973305E-5</v>
      </c>
      <c r="T153" s="8">
        <f>+Q153/'סכום נכסי הקרן'!$C$42</f>
        <v>1.0317885605924189E-5</v>
      </c>
    </row>
    <row r="154" spans="1:20">
      <c r="A154" s="6" t="s">
        <v>420</v>
      </c>
      <c r="B154" s="17">
        <v>3870078</v>
      </c>
      <c r="C154" s="6" t="s">
        <v>194</v>
      </c>
      <c r="D154" s="6"/>
      <c r="E154" s="45">
        <v>520038894</v>
      </c>
      <c r="F154" s="6" t="s">
        <v>291</v>
      </c>
      <c r="G154" s="6" t="s">
        <v>416</v>
      </c>
      <c r="H154" s="6" t="s">
        <v>269</v>
      </c>
      <c r="I154" s="6"/>
      <c r="J154" s="17">
        <v>0.51</v>
      </c>
      <c r="K154" s="6" t="s">
        <v>104</v>
      </c>
      <c r="L154" s="18">
        <v>4.8000000000000001E-2</v>
      </c>
      <c r="M154" s="8">
        <v>1.44E-2</v>
      </c>
      <c r="N154" s="7">
        <v>870176.52314710151</v>
      </c>
      <c r="O154" s="7">
        <v>123.86</v>
      </c>
      <c r="P154" s="7">
        <v>0</v>
      </c>
      <c r="Q154" s="7">
        <v>1077.8006415699999</v>
      </c>
      <c r="R154" s="8">
        <v>2.0899999999999998E-2</v>
      </c>
      <c r="S154" s="8">
        <f t="shared" si="2"/>
        <v>2.6972487246156696E-4</v>
      </c>
      <c r="T154" s="8">
        <f>+Q154/'סכום נכסי הקרן'!$C$42</f>
        <v>4.2563722301492555E-5</v>
      </c>
    </row>
    <row r="155" spans="1:20">
      <c r="A155" s="6" t="s">
        <v>421</v>
      </c>
      <c r="B155" s="17">
        <v>3870094</v>
      </c>
      <c r="C155" s="6" t="s">
        <v>194</v>
      </c>
      <c r="D155" s="6"/>
      <c r="E155" s="45">
        <v>520038894</v>
      </c>
      <c r="F155" s="6" t="s">
        <v>291</v>
      </c>
      <c r="G155" s="6" t="s">
        <v>416</v>
      </c>
      <c r="H155" s="6" t="s">
        <v>269</v>
      </c>
      <c r="I155" s="6"/>
      <c r="J155" s="17">
        <v>1.53</v>
      </c>
      <c r="K155" s="6" t="s">
        <v>104</v>
      </c>
      <c r="L155" s="18">
        <v>4.8000000000000001E-2</v>
      </c>
      <c r="M155" s="8">
        <v>1.44E-2</v>
      </c>
      <c r="N155" s="7">
        <v>9448814.4668376707</v>
      </c>
      <c r="O155" s="7">
        <v>109.16</v>
      </c>
      <c r="P155" s="7">
        <v>0</v>
      </c>
      <c r="Q155" s="7">
        <v>10314.325871999999</v>
      </c>
      <c r="R155" s="8">
        <v>0.02</v>
      </c>
      <c r="S155" s="8">
        <f t="shared" si="2"/>
        <v>2.5812104048293567E-3</v>
      </c>
      <c r="T155" s="8">
        <f>+Q155/'סכום נכסי הקרן'!$C$42</f>
        <v>4.0732588682022532E-4</v>
      </c>
    </row>
    <row r="156" spans="1:20">
      <c r="A156" s="6" t="s">
        <v>422</v>
      </c>
      <c r="B156" s="17">
        <v>1126093</v>
      </c>
      <c r="C156" s="6" t="s">
        <v>194</v>
      </c>
      <c r="D156" s="6"/>
      <c r="E156" s="45">
        <v>520034760</v>
      </c>
      <c r="F156" s="6" t="s">
        <v>291</v>
      </c>
      <c r="G156" s="6" t="s">
        <v>416</v>
      </c>
      <c r="H156" s="6" t="s">
        <v>269</v>
      </c>
      <c r="I156" s="6"/>
      <c r="J156" s="17">
        <v>1.48</v>
      </c>
      <c r="K156" s="6" t="s">
        <v>104</v>
      </c>
      <c r="L156" s="18">
        <v>4.7E-2</v>
      </c>
      <c r="M156" s="8">
        <v>1.7000000000000001E-2</v>
      </c>
      <c r="N156" s="7">
        <v>2194904.5610029497</v>
      </c>
      <c r="O156" s="7">
        <v>108.48</v>
      </c>
      <c r="P156" s="7">
        <v>0</v>
      </c>
      <c r="Q156" s="7">
        <v>2381.032467776</v>
      </c>
      <c r="R156" s="8">
        <v>1.17E-2</v>
      </c>
      <c r="S156" s="8">
        <f t="shared" si="2"/>
        <v>5.9586499945131184E-4</v>
      </c>
      <c r="T156" s="8">
        <f>+Q156/'סכום נכסי הקרן'!$C$42</f>
        <v>9.4030009670088954E-5</v>
      </c>
    </row>
    <row r="157" spans="1:20">
      <c r="A157" s="6" t="s">
        <v>423</v>
      </c>
      <c r="B157" s="17">
        <v>2510204</v>
      </c>
      <c r="C157" s="6" t="s">
        <v>194</v>
      </c>
      <c r="D157" s="6"/>
      <c r="E157" s="45">
        <v>520036617</v>
      </c>
      <c r="F157" s="6" t="s">
        <v>291</v>
      </c>
      <c r="G157" s="6" t="s">
        <v>416</v>
      </c>
      <c r="H157" s="6" t="s">
        <v>103</v>
      </c>
      <c r="I157" s="6"/>
      <c r="J157" s="17">
        <v>6.3</v>
      </c>
      <c r="K157" s="6" t="s">
        <v>104</v>
      </c>
      <c r="L157" s="18">
        <v>3.0599999999999999E-2</v>
      </c>
      <c r="M157" s="8">
        <v>2.3099999999999999E-2</v>
      </c>
      <c r="N157" s="7">
        <v>1049645.0429489494</v>
      </c>
      <c r="O157" s="7">
        <v>105.19</v>
      </c>
      <c r="P157" s="7">
        <v>16.127839999999999</v>
      </c>
      <c r="Q157" s="7">
        <v>1120.2494606779999</v>
      </c>
      <c r="R157" s="8">
        <v>7.7000000000000002E-3</v>
      </c>
      <c r="S157" s="8">
        <f t="shared" si="2"/>
        <v>2.803478966818636E-4</v>
      </c>
      <c r="T157" s="8">
        <f>+Q157/'סכום נכסי הקרן'!$C$42</f>
        <v>4.424008032064099E-5</v>
      </c>
    </row>
    <row r="158" spans="1:20">
      <c r="A158" s="6" t="s">
        <v>424</v>
      </c>
      <c r="B158" s="17">
        <v>2510139</v>
      </c>
      <c r="C158" s="6" t="s">
        <v>194</v>
      </c>
      <c r="D158" s="6"/>
      <c r="E158" s="45">
        <v>520036617</v>
      </c>
      <c r="F158" s="6" t="s">
        <v>291</v>
      </c>
      <c r="G158" s="6" t="s">
        <v>416</v>
      </c>
      <c r="H158" s="6" t="s">
        <v>103</v>
      </c>
      <c r="I158" s="6"/>
      <c r="J158" s="17">
        <v>2.19</v>
      </c>
      <c r="K158" s="6" t="s">
        <v>104</v>
      </c>
      <c r="L158" s="18">
        <v>4.2500000000000003E-2</v>
      </c>
      <c r="M158" s="8">
        <v>1.14E-2</v>
      </c>
      <c r="N158" s="7">
        <v>7409360.5340611357</v>
      </c>
      <c r="O158" s="7">
        <v>114.5</v>
      </c>
      <c r="P158" s="7">
        <v>1180.16857</v>
      </c>
      <c r="Q158" s="7">
        <v>9663.8863815000004</v>
      </c>
      <c r="R158" s="8">
        <v>3.2800000000000003E-2</v>
      </c>
      <c r="S158" s="8">
        <f t="shared" si="2"/>
        <v>2.4184347468342742E-3</v>
      </c>
      <c r="T158" s="8">
        <f>+Q158/'סכום נכסי הקרן'!$C$42</f>
        <v>3.8163920156529898E-4</v>
      </c>
    </row>
    <row r="159" spans="1:20">
      <c r="A159" s="6" t="s">
        <v>425</v>
      </c>
      <c r="B159" s="17">
        <v>1132323</v>
      </c>
      <c r="C159" s="6" t="s">
        <v>194</v>
      </c>
      <c r="D159" s="6"/>
      <c r="E159" s="45">
        <v>510381601</v>
      </c>
      <c r="F159" s="6" t="s">
        <v>291</v>
      </c>
      <c r="G159" s="6" t="s">
        <v>416</v>
      </c>
      <c r="H159" s="6" t="s">
        <v>103</v>
      </c>
      <c r="I159" s="6"/>
      <c r="J159" s="17">
        <v>4.1100000000000003</v>
      </c>
      <c r="K159" s="6" t="s">
        <v>104</v>
      </c>
      <c r="L159" s="18">
        <v>2.4E-2</v>
      </c>
      <c r="M159" s="8">
        <v>2.1399999999999999E-2</v>
      </c>
      <c r="N159" s="7">
        <v>5791095.7125271475</v>
      </c>
      <c r="O159" s="7">
        <v>101.3</v>
      </c>
      <c r="P159" s="7">
        <v>0</v>
      </c>
      <c r="Q159" s="7">
        <v>5866.3799567900005</v>
      </c>
      <c r="R159" s="8">
        <v>9.2999999999999992E-3</v>
      </c>
      <c r="S159" s="8">
        <f t="shared" si="2"/>
        <v>1.4680902243214237E-3</v>
      </c>
      <c r="T159" s="8">
        <f>+Q159/'סכום נכסי הקרן'!$C$42</f>
        <v>2.3167082831953811E-4</v>
      </c>
    </row>
    <row r="160" spans="1:20">
      <c r="A160" s="6" t="s">
        <v>426</v>
      </c>
      <c r="B160" s="17">
        <v>2510162</v>
      </c>
      <c r="C160" s="6" t="s">
        <v>194</v>
      </c>
      <c r="D160" s="6"/>
      <c r="E160" s="45">
        <v>520036617</v>
      </c>
      <c r="F160" s="6" t="s">
        <v>291</v>
      </c>
      <c r="G160" s="6" t="s">
        <v>416</v>
      </c>
      <c r="H160" s="6" t="s">
        <v>103</v>
      </c>
      <c r="I160" s="6"/>
      <c r="J160" s="17">
        <v>2.79</v>
      </c>
      <c r="K160" s="6" t="s">
        <v>104</v>
      </c>
      <c r="L160" s="18">
        <v>4.5999999999999999E-2</v>
      </c>
      <c r="M160" s="8">
        <v>1.2699999999999999E-2</v>
      </c>
      <c r="N160" s="7">
        <v>1973991.0517952188</v>
      </c>
      <c r="O160" s="7">
        <v>110.85</v>
      </c>
      <c r="P160" s="7">
        <v>0</v>
      </c>
      <c r="Q160" s="7">
        <v>2188.169080915</v>
      </c>
      <c r="R160" s="8">
        <v>4.1999999999999997E-3</v>
      </c>
      <c r="S160" s="8">
        <f t="shared" si="2"/>
        <v>5.4759999531491335E-4</v>
      </c>
      <c r="T160" s="8">
        <f>+Q160/'סכום נכסי הקרן'!$C$42</f>
        <v>8.6413588484331321E-5</v>
      </c>
    </row>
    <row r="161" spans="1:20">
      <c r="A161" s="6" t="s">
        <v>427</v>
      </c>
      <c r="B161" s="17">
        <v>1139849</v>
      </c>
      <c r="C161" s="6" t="s">
        <v>194</v>
      </c>
      <c r="D161" s="6"/>
      <c r="E161" s="45">
        <v>520044520</v>
      </c>
      <c r="F161" s="6" t="s">
        <v>291</v>
      </c>
      <c r="G161" s="6" t="s">
        <v>416</v>
      </c>
      <c r="H161" s="6" t="s">
        <v>269</v>
      </c>
      <c r="I161" s="6"/>
      <c r="J161" s="17">
        <v>6.18</v>
      </c>
      <c r="K161" s="6" t="s">
        <v>104</v>
      </c>
      <c r="L161" s="18">
        <v>2.5000000000000001E-2</v>
      </c>
      <c r="M161" s="8">
        <v>2.06E-2</v>
      </c>
      <c r="N161" s="7">
        <v>811603.49603459937</v>
      </c>
      <c r="O161" s="7">
        <v>103.47</v>
      </c>
      <c r="P161" s="7">
        <v>9.1756200000000003</v>
      </c>
      <c r="Q161" s="7">
        <v>848.94175734700002</v>
      </c>
      <c r="R161" s="8">
        <v>4.5999999999999999E-3</v>
      </c>
      <c r="S161" s="8">
        <f t="shared" si="2"/>
        <v>2.1245181937743954E-4</v>
      </c>
      <c r="T161" s="8">
        <f>+Q161/'סכום נכסי הקרן'!$C$42</f>
        <v>3.3525793004932054E-5</v>
      </c>
    </row>
    <row r="162" spans="1:20">
      <c r="A162" s="6" t="s">
        <v>428</v>
      </c>
      <c r="B162" s="17">
        <v>1130681</v>
      </c>
      <c r="C162" s="6" t="s">
        <v>194</v>
      </c>
      <c r="D162" s="6"/>
      <c r="E162" s="45">
        <v>520044520</v>
      </c>
      <c r="F162" s="6" t="s">
        <v>291</v>
      </c>
      <c r="G162" s="6" t="s">
        <v>416</v>
      </c>
      <c r="H162" s="6" t="s">
        <v>269</v>
      </c>
      <c r="I162" s="6"/>
      <c r="J162" s="17">
        <v>4.2300000000000004</v>
      </c>
      <c r="K162" s="6" t="s">
        <v>104</v>
      </c>
      <c r="L162" s="18">
        <v>3.2500000000000001E-2</v>
      </c>
      <c r="M162" s="8">
        <v>1.9400000000000001E-2</v>
      </c>
      <c r="N162" s="7">
        <v>1313796.8989717856</v>
      </c>
      <c r="O162" s="7">
        <v>105.62</v>
      </c>
      <c r="P162" s="7">
        <v>21.346269999999997</v>
      </c>
      <c r="Q162" s="7">
        <v>1408.978554694</v>
      </c>
      <c r="R162" s="8">
        <v>8.9999999999999993E-3</v>
      </c>
      <c r="S162" s="8">
        <f t="shared" si="2"/>
        <v>3.5260376205782748E-4</v>
      </c>
      <c r="T162" s="8">
        <f>+Q162/'סכום נכסי הקרן'!$C$42</f>
        <v>5.5642360579221077E-5</v>
      </c>
    </row>
    <row r="163" spans="1:20">
      <c r="A163" s="6" t="s">
        <v>429</v>
      </c>
      <c r="B163" s="17">
        <v>6910095</v>
      </c>
      <c r="C163" s="6" t="s">
        <v>194</v>
      </c>
      <c r="D163" s="6"/>
      <c r="E163" s="45">
        <v>520007030</v>
      </c>
      <c r="F163" s="6" t="s">
        <v>271</v>
      </c>
      <c r="G163" s="6" t="s">
        <v>416</v>
      </c>
      <c r="H163" s="6" t="s">
        <v>103</v>
      </c>
      <c r="I163" s="6"/>
      <c r="J163" s="17">
        <v>4.0999999999999996</v>
      </c>
      <c r="K163" s="6" t="s">
        <v>104</v>
      </c>
      <c r="L163" s="18">
        <v>5.0999999999999997E-2</v>
      </c>
      <c r="M163" s="8">
        <v>1.35E-2</v>
      </c>
      <c r="N163" s="7">
        <v>3406444.704641989</v>
      </c>
      <c r="O163" s="7">
        <v>139.94</v>
      </c>
      <c r="P163" s="7">
        <v>52.210209999999996</v>
      </c>
      <c r="Q163" s="7">
        <v>4819.188929676</v>
      </c>
      <c r="R163" s="8">
        <v>2.7000000000000001E-3</v>
      </c>
      <c r="S163" s="8">
        <f t="shared" si="2"/>
        <v>1.2060255573160491E-3</v>
      </c>
      <c r="T163" s="8">
        <f>+Q163/'סכום נכסי הקרן'!$C$42</f>
        <v>1.9031591874204157E-4</v>
      </c>
    </row>
    <row r="164" spans="1:20">
      <c r="A164" s="6" t="s">
        <v>430</v>
      </c>
      <c r="B164" s="17">
        <v>1106046</v>
      </c>
      <c r="C164" s="6" t="s">
        <v>194</v>
      </c>
      <c r="D164" s="6"/>
      <c r="E164" s="45">
        <v>520044322</v>
      </c>
      <c r="F164" s="6" t="s">
        <v>379</v>
      </c>
      <c r="G164" s="6" t="s">
        <v>416</v>
      </c>
      <c r="H164" s="6" t="s">
        <v>103</v>
      </c>
      <c r="I164" s="6"/>
      <c r="J164" s="17">
        <v>3.08</v>
      </c>
      <c r="K164" s="6" t="s">
        <v>104</v>
      </c>
      <c r="L164" s="18">
        <v>4.4999999999999998E-2</v>
      </c>
      <c r="M164" s="8">
        <v>1.55E-2</v>
      </c>
      <c r="N164" s="7">
        <v>223462.44938497979</v>
      </c>
      <c r="O164" s="7">
        <v>130.88999999999999</v>
      </c>
      <c r="P164" s="7">
        <v>5.81</v>
      </c>
      <c r="Q164" s="7">
        <v>298.3</v>
      </c>
      <c r="R164" s="8">
        <v>5.9999999999999995E-4</v>
      </c>
      <c r="S164" s="8">
        <f t="shared" si="2"/>
        <v>7.4651031324386025E-5</v>
      </c>
      <c r="T164" s="8">
        <f>+Q164/'סכום נכסי הקרן'!$C$42</f>
        <v>1.1780247545631668E-5</v>
      </c>
    </row>
    <row r="165" spans="1:20">
      <c r="A165" s="6" t="s">
        <v>431</v>
      </c>
      <c r="B165" s="17">
        <v>1121326</v>
      </c>
      <c r="C165" s="6" t="s">
        <v>194</v>
      </c>
      <c r="D165" s="6"/>
      <c r="E165" s="45">
        <v>520044322</v>
      </c>
      <c r="F165" s="6" t="s">
        <v>379</v>
      </c>
      <c r="G165" s="6" t="s">
        <v>416</v>
      </c>
      <c r="H165" s="6" t="s">
        <v>269</v>
      </c>
      <c r="I165" s="6"/>
      <c r="J165" s="17">
        <v>3.59</v>
      </c>
      <c r="K165" s="6" t="s">
        <v>104</v>
      </c>
      <c r="L165" s="18">
        <v>4.65E-2</v>
      </c>
      <c r="M165" s="8">
        <v>1.6299999999999999E-2</v>
      </c>
      <c r="N165" s="7">
        <v>1688627.1186440676</v>
      </c>
      <c r="O165" s="7">
        <v>118</v>
      </c>
      <c r="P165" s="7">
        <v>0</v>
      </c>
      <c r="Q165" s="7">
        <v>1992.58</v>
      </c>
      <c r="R165" s="8">
        <v>3.0000000000000001E-3</v>
      </c>
      <c r="S165" s="8">
        <f t="shared" si="2"/>
        <v>4.9865287293444558E-4</v>
      </c>
      <c r="T165" s="8">
        <f>+Q165/'סכום נכסי הקרן'!$C$42</f>
        <v>7.8689526163173813E-5</v>
      </c>
    </row>
    <row r="166" spans="1:20">
      <c r="A166" s="6" t="s">
        <v>432</v>
      </c>
      <c r="B166" s="17">
        <v>1115823</v>
      </c>
      <c r="C166" s="6" t="s">
        <v>194</v>
      </c>
      <c r="D166" s="6"/>
      <c r="E166" s="45">
        <v>520044322</v>
      </c>
      <c r="F166" s="6" t="s">
        <v>379</v>
      </c>
      <c r="G166" s="6" t="s">
        <v>416</v>
      </c>
      <c r="H166" s="6" t="s">
        <v>269</v>
      </c>
      <c r="I166" s="6"/>
      <c r="J166" s="17">
        <v>2.94</v>
      </c>
      <c r="K166" s="6" t="s">
        <v>104</v>
      </c>
      <c r="L166" s="18">
        <v>6.0999999999999999E-2</v>
      </c>
      <c r="M166" s="8">
        <v>1.54E-2</v>
      </c>
      <c r="N166" s="7">
        <v>2400958.5951345256</v>
      </c>
      <c r="O166" s="7">
        <v>124.14</v>
      </c>
      <c r="P166" s="7">
        <v>0</v>
      </c>
      <c r="Q166" s="7">
        <v>2980.55</v>
      </c>
      <c r="R166" s="8">
        <v>2.7000000000000001E-3</v>
      </c>
      <c r="S166" s="8">
        <f t="shared" si="2"/>
        <v>7.4589718878276495E-4</v>
      </c>
      <c r="T166" s="8">
        <f>+Q166/'סכום נכסי הקרן'!$C$42</f>
        <v>1.1770572183081619E-4</v>
      </c>
    </row>
    <row r="167" spans="1:20">
      <c r="A167" s="6" t="s">
        <v>433</v>
      </c>
      <c r="B167" s="17">
        <v>4110094</v>
      </c>
      <c r="C167" s="6" t="s">
        <v>194</v>
      </c>
      <c r="D167" s="6"/>
      <c r="E167" s="45">
        <v>520038902</v>
      </c>
      <c r="F167" s="6" t="s">
        <v>291</v>
      </c>
      <c r="G167" s="6" t="s">
        <v>416</v>
      </c>
      <c r="H167" s="6" t="s">
        <v>269</v>
      </c>
      <c r="I167" s="6"/>
      <c r="J167" s="17">
        <v>2.46</v>
      </c>
      <c r="K167" s="6" t="s">
        <v>104</v>
      </c>
      <c r="L167" s="18">
        <v>4.5999999999999999E-2</v>
      </c>
      <c r="M167" s="8">
        <v>1.1599999999999999E-2</v>
      </c>
      <c r="N167" s="7">
        <v>7103836.2768026162</v>
      </c>
      <c r="O167" s="7">
        <v>129.94999999999999</v>
      </c>
      <c r="P167" s="7">
        <v>2734.2682500000001</v>
      </c>
      <c r="Q167" s="7">
        <v>11965.703491705</v>
      </c>
      <c r="R167" s="8">
        <v>1.6799999999999999E-2</v>
      </c>
      <c r="S167" s="8">
        <f t="shared" si="2"/>
        <v>2.9944757163177511E-3</v>
      </c>
      <c r="T167" s="8">
        <f>+Q167/'סכום נכסי הקרן'!$C$42</f>
        <v>4.7254089570872981E-4</v>
      </c>
    </row>
    <row r="168" spans="1:20">
      <c r="A168" s="6" t="s">
        <v>434</v>
      </c>
      <c r="B168" s="17">
        <v>5760160</v>
      </c>
      <c r="C168" s="6" t="s">
        <v>194</v>
      </c>
      <c r="D168" s="6"/>
      <c r="E168" s="45">
        <v>520028010</v>
      </c>
      <c r="F168" s="6" t="s">
        <v>379</v>
      </c>
      <c r="G168" s="6" t="s">
        <v>416</v>
      </c>
      <c r="H168" s="6" t="s">
        <v>103</v>
      </c>
      <c r="I168" s="6"/>
      <c r="J168" s="17">
        <v>2.1</v>
      </c>
      <c r="K168" s="6" t="s">
        <v>104</v>
      </c>
      <c r="L168" s="18">
        <v>4.9500000000000002E-2</v>
      </c>
      <c r="M168" s="8">
        <v>1.4E-2</v>
      </c>
      <c r="N168" s="7">
        <v>19622927.103158217</v>
      </c>
      <c r="O168" s="7">
        <v>131.34</v>
      </c>
      <c r="P168" s="7">
        <v>0</v>
      </c>
      <c r="Q168" s="7">
        <v>25772.752457288003</v>
      </c>
      <c r="R168" s="8">
        <v>8.9999999999999993E-3</v>
      </c>
      <c r="S168" s="8">
        <f t="shared" si="2"/>
        <v>6.4497571270689027E-3</v>
      </c>
      <c r="T168" s="8">
        <f>+Q168/'סכום נכסי הקרן'!$C$42</f>
        <v>1.0177988732119998E-3</v>
      </c>
    </row>
    <row r="169" spans="1:20">
      <c r="A169" s="6" t="s">
        <v>435</v>
      </c>
      <c r="B169" s="17">
        <v>7430069</v>
      </c>
      <c r="C169" s="6" t="s">
        <v>194</v>
      </c>
      <c r="D169" s="6"/>
      <c r="E169" s="45">
        <v>520029208</v>
      </c>
      <c r="F169" s="6" t="s">
        <v>291</v>
      </c>
      <c r="G169" s="6" t="s">
        <v>416</v>
      </c>
      <c r="H169" s="6" t="s">
        <v>103</v>
      </c>
      <c r="I169" s="6"/>
      <c r="J169" s="17">
        <v>1.96</v>
      </c>
      <c r="K169" s="6" t="s">
        <v>104</v>
      </c>
      <c r="L169" s="18">
        <v>5.3999999999999999E-2</v>
      </c>
      <c r="M169" s="8">
        <v>9.7000000000000003E-3</v>
      </c>
      <c r="N169" s="7">
        <v>127359.95012127724</v>
      </c>
      <c r="O169" s="7">
        <v>130.28</v>
      </c>
      <c r="P169" s="7">
        <v>4.0183099999999996</v>
      </c>
      <c r="Q169" s="7">
        <v>169.94285301799999</v>
      </c>
      <c r="R169" s="8">
        <v>5.9999999999999995E-4</v>
      </c>
      <c r="S169" s="8">
        <f t="shared" si="2"/>
        <v>4.2529028642313936E-5</v>
      </c>
      <c r="T169" s="8">
        <f>+Q169/'סכום נכסי הקרן'!$C$42</f>
        <v>6.7112600642404883E-6</v>
      </c>
    </row>
    <row r="170" spans="1:20">
      <c r="A170" s="6" t="s">
        <v>436</v>
      </c>
      <c r="B170" s="17">
        <v>1138668</v>
      </c>
      <c r="C170" s="6" t="s">
        <v>194</v>
      </c>
      <c r="D170" s="6"/>
      <c r="E170" s="45">
        <v>513257873</v>
      </c>
      <c r="F170" s="6" t="s">
        <v>291</v>
      </c>
      <c r="G170" s="6" t="s">
        <v>416</v>
      </c>
      <c r="H170" s="6" t="s">
        <v>103</v>
      </c>
      <c r="I170" s="6"/>
      <c r="J170" s="17">
        <v>5.99</v>
      </c>
      <c r="K170" s="6" t="s">
        <v>104</v>
      </c>
      <c r="L170" s="18">
        <v>2.0500000000000001E-2</v>
      </c>
      <c r="M170" s="8">
        <v>2.0899999999999998E-2</v>
      </c>
      <c r="N170" s="7">
        <v>1035177.2279614354</v>
      </c>
      <c r="O170" s="7">
        <v>100.61</v>
      </c>
      <c r="P170" s="7">
        <v>136.40332000000001</v>
      </c>
      <c r="Q170" s="7">
        <v>1177.8951290519999</v>
      </c>
      <c r="R170" s="8">
        <v>2.0999999999999999E-3</v>
      </c>
      <c r="S170" s="8">
        <f t="shared" si="2"/>
        <v>2.9477400662320674E-4</v>
      </c>
      <c r="T170" s="8">
        <f>+Q170/'סכום נכסי הקרן'!$C$42</f>
        <v>4.651658130414455E-5</v>
      </c>
    </row>
    <row r="171" spans="1:20">
      <c r="A171" s="6" t="s">
        <v>437</v>
      </c>
      <c r="B171" s="17">
        <v>1127323</v>
      </c>
      <c r="C171" s="6" t="s">
        <v>194</v>
      </c>
      <c r="D171" s="6"/>
      <c r="E171" s="45">
        <v>513257873</v>
      </c>
      <c r="F171" s="6" t="s">
        <v>291</v>
      </c>
      <c r="G171" s="6" t="s">
        <v>416</v>
      </c>
      <c r="H171" s="6" t="s">
        <v>103</v>
      </c>
      <c r="I171" s="6"/>
      <c r="J171" s="17">
        <v>2.35</v>
      </c>
      <c r="K171" s="6" t="s">
        <v>104</v>
      </c>
      <c r="L171" s="18">
        <v>4.7500000000000001E-2</v>
      </c>
      <c r="M171" s="8">
        <v>9.7999999999999997E-3</v>
      </c>
      <c r="N171" s="7">
        <v>9107478.3506959435</v>
      </c>
      <c r="O171" s="7">
        <v>110.21</v>
      </c>
      <c r="P171" s="7">
        <v>206.90508</v>
      </c>
      <c r="Q171" s="7">
        <v>10244.256970302</v>
      </c>
      <c r="R171" s="8">
        <v>4.6600000000000003E-2</v>
      </c>
      <c r="S171" s="8">
        <f t="shared" si="2"/>
        <v>2.5636753200974673E-3</v>
      </c>
      <c r="T171" s="8">
        <f>+Q171/'סכום נכסי הקרן'!$C$42</f>
        <v>4.0455877650425826E-4</v>
      </c>
    </row>
    <row r="172" spans="1:20">
      <c r="A172" s="6" t="s">
        <v>438</v>
      </c>
      <c r="B172" s="17">
        <v>1130632</v>
      </c>
      <c r="C172" s="6" t="s">
        <v>194</v>
      </c>
      <c r="D172" s="6"/>
      <c r="E172" s="45">
        <v>513257873</v>
      </c>
      <c r="F172" s="6" t="s">
        <v>291</v>
      </c>
      <c r="G172" s="6" t="s">
        <v>416</v>
      </c>
      <c r="H172" s="6" t="s">
        <v>103</v>
      </c>
      <c r="I172" s="6"/>
      <c r="J172" s="17">
        <v>3.66</v>
      </c>
      <c r="K172" s="6" t="s">
        <v>104</v>
      </c>
      <c r="L172" s="18">
        <v>3.3500000000000002E-2</v>
      </c>
      <c r="M172" s="8">
        <v>1.67E-2</v>
      </c>
      <c r="N172" s="7">
        <v>1964402.2443441625</v>
      </c>
      <c r="O172" s="7">
        <v>106.81</v>
      </c>
      <c r="P172" s="7">
        <v>0</v>
      </c>
      <c r="Q172" s="7">
        <v>2098.178037184</v>
      </c>
      <c r="R172" s="8">
        <v>4.3E-3</v>
      </c>
      <c r="S172" s="8">
        <f t="shared" si="2"/>
        <v>5.2507929727777934E-4</v>
      </c>
      <c r="T172" s="8">
        <f>+Q172/'סכום נכסי הקרן'!$C$42</f>
        <v>8.2859727364515881E-5</v>
      </c>
    </row>
    <row r="173" spans="1:20">
      <c r="A173" s="6" t="s">
        <v>439</v>
      </c>
      <c r="B173" s="17">
        <v>6990139</v>
      </c>
      <c r="C173" s="6" t="s">
        <v>194</v>
      </c>
      <c r="D173" s="6"/>
      <c r="E173" s="45">
        <v>520025438</v>
      </c>
      <c r="F173" s="6" t="s">
        <v>291</v>
      </c>
      <c r="G173" s="6" t="s">
        <v>416</v>
      </c>
      <c r="H173" s="6" t="s">
        <v>103</v>
      </c>
      <c r="I173" s="6"/>
      <c r="J173" s="17">
        <v>0.41</v>
      </c>
      <c r="K173" s="6" t="s">
        <v>104</v>
      </c>
      <c r="L173" s="18">
        <v>0.05</v>
      </c>
      <c r="M173" s="8">
        <v>1.21E-2</v>
      </c>
      <c r="N173" s="7">
        <v>4683355.0189389577</v>
      </c>
      <c r="O173" s="7">
        <v>125.16</v>
      </c>
      <c r="P173" s="7">
        <v>0</v>
      </c>
      <c r="Q173" s="7">
        <v>5861.6871417040002</v>
      </c>
      <c r="R173" s="8">
        <v>1.5100000000000001E-2</v>
      </c>
      <c r="S173" s="8">
        <f t="shared" si="2"/>
        <v>1.4669158244354546E-3</v>
      </c>
      <c r="T173" s="8">
        <f>+Q173/'סכום נכסי הקרן'!$C$42</f>
        <v>2.3148550306509975E-4</v>
      </c>
    </row>
    <row r="174" spans="1:20">
      <c r="A174" s="6" t="s">
        <v>440</v>
      </c>
      <c r="B174" s="17">
        <v>6990154</v>
      </c>
      <c r="C174" s="6" t="s">
        <v>194</v>
      </c>
      <c r="D174" s="6"/>
      <c r="E174" s="45">
        <v>520025438</v>
      </c>
      <c r="F174" s="6" t="s">
        <v>291</v>
      </c>
      <c r="G174" s="6" t="s">
        <v>416</v>
      </c>
      <c r="H174" s="6" t="s">
        <v>103</v>
      </c>
      <c r="I174" s="6"/>
      <c r="J174" s="17">
        <v>5.35</v>
      </c>
      <c r="K174" s="6" t="s">
        <v>104</v>
      </c>
      <c r="L174" s="18">
        <v>4.9500000000000002E-2</v>
      </c>
      <c r="M174" s="8">
        <v>1.9699999999999999E-2</v>
      </c>
      <c r="N174" s="7">
        <v>3654132.4780322602</v>
      </c>
      <c r="O174" s="7">
        <v>140.11000000000001</v>
      </c>
      <c r="P174" s="7">
        <v>107.77387999999999</v>
      </c>
      <c r="Q174" s="7">
        <v>5227.5788949710004</v>
      </c>
      <c r="R174" s="8">
        <v>2.0999999999999999E-3</v>
      </c>
      <c r="S174" s="8">
        <f t="shared" si="2"/>
        <v>1.3082271399234978E-3</v>
      </c>
      <c r="T174" s="8">
        <f>+Q174/'סכום נכסי הקרן'!$C$42</f>
        <v>2.0644375946053648E-4</v>
      </c>
    </row>
    <row r="175" spans="1:20">
      <c r="A175" s="6" t="s">
        <v>441</v>
      </c>
      <c r="B175" s="17">
        <v>1105543</v>
      </c>
      <c r="C175" s="6" t="s">
        <v>194</v>
      </c>
      <c r="D175" s="6"/>
      <c r="E175" s="45">
        <v>520044322</v>
      </c>
      <c r="F175" s="6" t="s">
        <v>379</v>
      </c>
      <c r="G175" s="6" t="s">
        <v>416</v>
      </c>
      <c r="H175" s="6" t="s">
        <v>103</v>
      </c>
      <c r="I175" s="6"/>
      <c r="J175" s="17">
        <v>2.82</v>
      </c>
      <c r="K175" s="6" t="s">
        <v>104</v>
      </c>
      <c r="L175" s="18">
        <v>4.5999999999999999E-2</v>
      </c>
      <c r="M175" s="8">
        <v>1.46E-2</v>
      </c>
      <c r="N175" s="7">
        <v>1652566.3184789962</v>
      </c>
      <c r="O175" s="7">
        <v>133.07</v>
      </c>
      <c r="P175" s="7">
        <v>0</v>
      </c>
      <c r="Q175" s="7">
        <v>2199.0700000000002</v>
      </c>
      <c r="R175" s="8">
        <v>3.0000000000000001E-3</v>
      </c>
      <c r="S175" s="8">
        <f t="shared" si="2"/>
        <v>5.5032800353509083E-4</v>
      </c>
      <c r="T175" s="8">
        <f>+Q175/'סכום נכסי הקרן'!$C$42</f>
        <v>8.6844079685458384E-5</v>
      </c>
    </row>
    <row r="176" spans="1:20">
      <c r="A176" s="6" t="s">
        <v>442</v>
      </c>
      <c r="B176" s="17">
        <v>4590162</v>
      </c>
      <c r="C176" s="6" t="s">
        <v>194</v>
      </c>
      <c r="D176" s="6"/>
      <c r="E176" s="45">
        <v>520039249</v>
      </c>
      <c r="F176" s="6" t="s">
        <v>268</v>
      </c>
      <c r="G176" s="6" t="s">
        <v>416</v>
      </c>
      <c r="H176" s="6" t="s">
        <v>103</v>
      </c>
      <c r="I176" s="6"/>
      <c r="J176" s="17">
        <v>2.98</v>
      </c>
      <c r="K176" s="6" t="s">
        <v>104</v>
      </c>
      <c r="L176" s="18">
        <v>2.6499999999999999E-2</v>
      </c>
      <c r="M176" s="8">
        <v>1.84E-2</v>
      </c>
      <c r="N176" s="7">
        <v>358633.09352517984</v>
      </c>
      <c r="O176" s="7">
        <v>102.86</v>
      </c>
      <c r="P176" s="7">
        <v>0</v>
      </c>
      <c r="Q176" s="7">
        <v>368.89</v>
      </c>
      <c r="R176" s="8">
        <v>5.9999999999999995E-4</v>
      </c>
      <c r="S176" s="8">
        <f t="shared" si="2"/>
        <v>9.2316523450394766E-5</v>
      </c>
      <c r="T176" s="8">
        <f>+Q176/'סכום נכסי הקרן'!$C$42</f>
        <v>1.4567936698317352E-5</v>
      </c>
    </row>
    <row r="177" spans="1:20">
      <c r="A177" s="6" t="s">
        <v>443</v>
      </c>
      <c r="B177" s="17">
        <v>1129733</v>
      </c>
      <c r="C177" s="6" t="s">
        <v>194</v>
      </c>
      <c r="D177" s="6"/>
      <c r="E177" s="45">
        <v>520036104</v>
      </c>
      <c r="F177" s="6" t="s">
        <v>291</v>
      </c>
      <c r="G177" s="6" t="s">
        <v>416</v>
      </c>
      <c r="H177" s="6" t="s">
        <v>103</v>
      </c>
      <c r="I177" s="6"/>
      <c r="J177" s="17">
        <v>4.93</v>
      </c>
      <c r="K177" s="6" t="s">
        <v>104</v>
      </c>
      <c r="L177" s="18">
        <v>4.3400000000000001E-2</v>
      </c>
      <c r="M177" s="8">
        <v>2.3599999999999999E-2</v>
      </c>
      <c r="N177" s="7">
        <v>4157574.1452617375</v>
      </c>
      <c r="O177" s="7">
        <v>111.18</v>
      </c>
      <c r="P177" s="7">
        <v>0</v>
      </c>
      <c r="Q177" s="7">
        <v>4622.3909347019999</v>
      </c>
      <c r="R177" s="8">
        <v>2.3E-3</v>
      </c>
      <c r="S177" s="8">
        <f t="shared" si="2"/>
        <v>1.1567758982903016E-3</v>
      </c>
      <c r="T177" s="8">
        <f>+Q177/'סכום נכסי הקרן'!$C$42</f>
        <v>1.8254411486246498E-4</v>
      </c>
    </row>
    <row r="178" spans="1:20">
      <c r="A178" s="6" t="s">
        <v>444</v>
      </c>
      <c r="B178" s="17">
        <v>1135888</v>
      </c>
      <c r="C178" s="6" t="s">
        <v>194</v>
      </c>
      <c r="D178" s="6"/>
      <c r="E178" s="45">
        <v>520036104</v>
      </c>
      <c r="F178" s="6" t="s">
        <v>291</v>
      </c>
      <c r="G178" s="6" t="s">
        <v>416</v>
      </c>
      <c r="H178" s="6" t="s">
        <v>103</v>
      </c>
      <c r="I178" s="6"/>
      <c r="J178" s="17">
        <v>6.96</v>
      </c>
      <c r="K178" s="6" t="s">
        <v>104</v>
      </c>
      <c r="L178" s="18">
        <v>3.9E-2</v>
      </c>
      <c r="M178" s="8">
        <v>3.1399999999999997E-2</v>
      </c>
      <c r="N178" s="7">
        <v>12893419.803474976</v>
      </c>
      <c r="O178" s="7">
        <v>105.9</v>
      </c>
      <c r="P178" s="7">
        <v>0</v>
      </c>
      <c r="Q178" s="7">
        <v>13654.13157188</v>
      </c>
      <c r="R178" s="8">
        <v>8.3999999999999995E-3</v>
      </c>
      <c r="S178" s="8">
        <f t="shared" si="2"/>
        <v>3.4170130864220652E-3</v>
      </c>
      <c r="T178" s="8">
        <f>+Q178/'סכום נכסי הקרן'!$C$42</f>
        <v>5.3921907454700384E-4</v>
      </c>
    </row>
    <row r="179" spans="1:20">
      <c r="A179" s="6" t="s">
        <v>445</v>
      </c>
      <c r="B179" s="17">
        <v>1410224</v>
      </c>
      <c r="C179" s="6" t="s">
        <v>194</v>
      </c>
      <c r="D179" s="6"/>
      <c r="E179" s="45">
        <v>520034372</v>
      </c>
      <c r="F179" s="6" t="s">
        <v>268</v>
      </c>
      <c r="G179" s="6" t="s">
        <v>416</v>
      </c>
      <c r="H179" s="6" t="s">
        <v>269</v>
      </c>
      <c r="I179" s="6"/>
      <c r="J179" s="17">
        <v>0.38</v>
      </c>
      <c r="K179" s="6" t="s">
        <v>104</v>
      </c>
      <c r="L179" s="18">
        <v>2.3E-2</v>
      </c>
      <c r="M179" s="8">
        <v>1.41E-2</v>
      </c>
      <c r="N179" s="7">
        <v>233691.77983107144</v>
      </c>
      <c r="O179" s="7">
        <v>105.37</v>
      </c>
      <c r="P179" s="7">
        <v>123.98204000000001</v>
      </c>
      <c r="Q179" s="7">
        <v>370.22306840800002</v>
      </c>
      <c r="R179" s="8">
        <v>3.5000000000000001E-3</v>
      </c>
      <c r="S179" s="8">
        <f t="shared" si="2"/>
        <v>9.2650130327643035E-5</v>
      </c>
      <c r="T179" s="8">
        <f>+Q179/'סכום נכסי הקרן'!$C$42</f>
        <v>1.4620581270363953E-5</v>
      </c>
    </row>
    <row r="180" spans="1:20">
      <c r="A180" s="6" t="s">
        <v>446</v>
      </c>
      <c r="B180" s="17">
        <v>1410265</v>
      </c>
      <c r="C180" s="6" t="s">
        <v>194</v>
      </c>
      <c r="D180" s="6"/>
      <c r="E180" s="45">
        <v>520034372</v>
      </c>
      <c r="F180" s="6" t="s">
        <v>268</v>
      </c>
      <c r="G180" s="6" t="s">
        <v>416</v>
      </c>
      <c r="H180" s="6" t="s">
        <v>269</v>
      </c>
      <c r="I180" s="6"/>
      <c r="J180" s="17">
        <v>1.39</v>
      </c>
      <c r="K180" s="6" t="s">
        <v>104</v>
      </c>
      <c r="L180" s="18">
        <v>3.7499999999999999E-2</v>
      </c>
      <c r="M180" s="8">
        <v>1.23E-2</v>
      </c>
      <c r="N180" s="7">
        <v>280487.34056729492</v>
      </c>
      <c r="O180" s="7">
        <v>105.06</v>
      </c>
      <c r="P180" s="7">
        <v>0</v>
      </c>
      <c r="Q180" s="7">
        <v>294.68</v>
      </c>
      <c r="R180" s="8">
        <v>5.9999999999999995E-4</v>
      </c>
      <c r="S180" s="8">
        <f t="shared" si="2"/>
        <v>7.3745108651257377E-5</v>
      </c>
      <c r="T180" s="8">
        <f>+Q180/'סכום נכסי הקרן'!$C$42</f>
        <v>1.1637289127545223E-5</v>
      </c>
    </row>
    <row r="181" spans="1:20">
      <c r="A181" s="6" t="s">
        <v>475</v>
      </c>
      <c r="B181" s="17">
        <v>6120117</v>
      </c>
      <c r="C181" s="6" t="s">
        <v>194</v>
      </c>
      <c r="D181" s="6"/>
      <c r="E181" s="45">
        <v>520020116</v>
      </c>
      <c r="F181" s="6" t="s">
        <v>291</v>
      </c>
      <c r="G181" s="6" t="s">
        <v>449</v>
      </c>
      <c r="H181" s="6" t="s">
        <v>103</v>
      </c>
      <c r="I181" s="6"/>
      <c r="J181" s="17">
        <v>0.2</v>
      </c>
      <c r="K181" s="6" t="s">
        <v>104</v>
      </c>
      <c r="L181" s="18">
        <v>5.2499999999999998E-2</v>
      </c>
      <c r="M181" s="8">
        <v>1.0500000000000001E-2</v>
      </c>
      <c r="N181" s="7">
        <v>877579.01004542515</v>
      </c>
      <c r="O181" s="7">
        <v>123.28</v>
      </c>
      <c r="P181" s="7">
        <v>0</v>
      </c>
      <c r="Q181" s="7">
        <v>1081.8794035840001</v>
      </c>
      <c r="R181" s="8">
        <v>2.3300000000000001E-2</v>
      </c>
      <c r="S181" s="8">
        <f t="shared" si="2"/>
        <v>2.7074560256841186E-4</v>
      </c>
      <c r="T181" s="8">
        <f>+Q181/'סכום נכסי הקרן'!$C$42</f>
        <v>4.2724797816761216E-5</v>
      </c>
    </row>
    <row r="182" spans="1:20">
      <c r="A182" s="6" t="s">
        <v>448</v>
      </c>
      <c r="B182" s="17">
        <v>1139153</v>
      </c>
      <c r="C182" s="6" t="s">
        <v>194</v>
      </c>
      <c r="D182" s="6"/>
      <c r="E182" s="45">
        <v>513668277</v>
      </c>
      <c r="F182" s="6" t="s">
        <v>271</v>
      </c>
      <c r="G182" s="6" t="s">
        <v>449</v>
      </c>
      <c r="H182" s="6" t="s">
        <v>269</v>
      </c>
      <c r="I182" s="6"/>
      <c r="J182" s="17">
        <v>3.95</v>
      </c>
      <c r="K182" s="6" t="s">
        <v>104</v>
      </c>
      <c r="L182" s="18">
        <v>2.8500000000000001E-2</v>
      </c>
      <c r="M182" s="8">
        <v>1.6E-2</v>
      </c>
      <c r="N182" s="7">
        <v>201.26802607076354</v>
      </c>
      <c r="O182" s="7">
        <v>5370000</v>
      </c>
      <c r="P182" s="7">
        <v>0</v>
      </c>
      <c r="Q182" s="7">
        <v>10808.093000000001</v>
      </c>
      <c r="R182" s="8">
        <v>0</v>
      </c>
      <c r="S182" s="8">
        <f t="shared" si="2"/>
        <v>2.7047780392218486E-3</v>
      </c>
      <c r="T182" s="8">
        <f>+Q182/'סכום נכסי הקרן'!$C$42</f>
        <v>4.2682538061082409E-4</v>
      </c>
    </row>
    <row r="183" spans="1:20">
      <c r="A183" s="6" t="s">
        <v>450</v>
      </c>
      <c r="B183" s="17">
        <v>1820158</v>
      </c>
      <c r="C183" s="6" t="s">
        <v>194</v>
      </c>
      <c r="D183" s="6"/>
      <c r="E183" s="45">
        <v>520035171</v>
      </c>
      <c r="F183" s="6" t="s">
        <v>291</v>
      </c>
      <c r="G183" s="6" t="s">
        <v>449</v>
      </c>
      <c r="H183" s="6" t="s">
        <v>269</v>
      </c>
      <c r="I183" s="6"/>
      <c r="J183" s="17">
        <v>1.48</v>
      </c>
      <c r="K183" s="6" t="s">
        <v>104</v>
      </c>
      <c r="L183" s="18">
        <v>5.6000000000000001E-2</v>
      </c>
      <c r="M183" s="8">
        <v>1.1900000000000001E-2</v>
      </c>
      <c r="N183" s="7">
        <v>189234.34698005699</v>
      </c>
      <c r="O183" s="7">
        <v>112.32</v>
      </c>
      <c r="P183" s="7">
        <v>5.4540300000000004</v>
      </c>
      <c r="Q183" s="7">
        <v>218.00204852799999</v>
      </c>
      <c r="R183" s="8">
        <v>1E-3</v>
      </c>
      <c r="S183" s="8">
        <f t="shared" si="2"/>
        <v>5.4556076947516092E-5</v>
      </c>
      <c r="T183" s="8">
        <f>+Q183/'סכום נכסי הקרן'!$C$42</f>
        <v>8.6091790047423661E-6</v>
      </c>
    </row>
    <row r="184" spans="1:20">
      <c r="A184" s="6" t="s">
        <v>451</v>
      </c>
      <c r="B184" s="17">
        <v>1820174</v>
      </c>
      <c r="C184" s="6" t="s">
        <v>194</v>
      </c>
      <c r="D184" s="6"/>
      <c r="E184" s="45">
        <v>520035171</v>
      </c>
      <c r="F184" s="6" t="s">
        <v>291</v>
      </c>
      <c r="G184" s="6" t="s">
        <v>449</v>
      </c>
      <c r="H184" s="6" t="s">
        <v>269</v>
      </c>
      <c r="I184" s="6"/>
      <c r="J184" s="17">
        <v>3.34</v>
      </c>
      <c r="K184" s="6" t="s">
        <v>104</v>
      </c>
      <c r="L184" s="18">
        <v>3.5000000000000003E-2</v>
      </c>
      <c r="M184" s="8">
        <v>2.0400000000000001E-2</v>
      </c>
      <c r="N184" s="7">
        <v>557897.92543440906</v>
      </c>
      <c r="O184" s="7">
        <v>104.74</v>
      </c>
      <c r="P184" s="7">
        <v>9.5934699999999999</v>
      </c>
      <c r="Q184" s="7">
        <v>593.93575710000005</v>
      </c>
      <c r="R184" s="8">
        <v>1.2999999999999999E-3</v>
      </c>
      <c r="S184" s="8">
        <f t="shared" si="2"/>
        <v>1.4863532285600077E-4</v>
      </c>
      <c r="T184" s="8">
        <f>+Q184/'סכום נכסי הקרן'!$C$42</f>
        <v>2.345528074032907E-5</v>
      </c>
    </row>
    <row r="185" spans="1:20">
      <c r="A185" s="6" t="s">
        <v>452</v>
      </c>
      <c r="B185" s="17">
        <v>1820190</v>
      </c>
      <c r="C185" s="6" t="s">
        <v>194</v>
      </c>
      <c r="D185" s="6"/>
      <c r="E185" s="45">
        <v>520035171</v>
      </c>
      <c r="F185" s="6" t="s">
        <v>291</v>
      </c>
      <c r="G185" s="6" t="s">
        <v>449</v>
      </c>
      <c r="H185" s="6" t="s">
        <v>269</v>
      </c>
      <c r="I185" s="6"/>
      <c r="J185" s="17">
        <v>5.35</v>
      </c>
      <c r="K185" s="6" t="s">
        <v>104</v>
      </c>
      <c r="L185" s="18">
        <v>4.65E-2</v>
      </c>
      <c r="M185" s="8">
        <v>2.6200000000000001E-2</v>
      </c>
      <c r="N185" s="7">
        <v>5413675.7462457204</v>
      </c>
      <c r="O185" s="7">
        <v>111.02</v>
      </c>
      <c r="P185" s="7">
        <v>124.88255000000001</v>
      </c>
      <c r="Q185" s="7">
        <v>6135.145363482</v>
      </c>
      <c r="R185" s="8">
        <v>7.1000000000000004E-3</v>
      </c>
      <c r="S185" s="8">
        <f t="shared" si="2"/>
        <v>1.5353500794802429E-3</v>
      </c>
      <c r="T185" s="8">
        <f>+Q185/'סכום נכסי הקרן'!$C$42</f>
        <v>2.4228471709772826E-4</v>
      </c>
    </row>
    <row r="186" spans="1:20">
      <c r="A186" s="6" t="s">
        <v>453</v>
      </c>
      <c r="B186" s="17">
        <v>7150246</v>
      </c>
      <c r="C186" s="6" t="s">
        <v>194</v>
      </c>
      <c r="D186" s="6"/>
      <c r="E186" s="45">
        <v>520025990</v>
      </c>
      <c r="F186" s="6" t="s">
        <v>291</v>
      </c>
      <c r="G186" s="6" t="s">
        <v>449</v>
      </c>
      <c r="H186" s="6" t="s">
        <v>103</v>
      </c>
      <c r="I186" s="6"/>
      <c r="J186" s="17">
        <v>0.51</v>
      </c>
      <c r="K186" s="6" t="s">
        <v>104</v>
      </c>
      <c r="L186" s="18">
        <v>5.5E-2</v>
      </c>
      <c r="M186" s="8">
        <v>1.1900000000000001E-2</v>
      </c>
      <c r="N186" s="7">
        <v>314815.96603622718</v>
      </c>
      <c r="O186" s="7">
        <v>122.56</v>
      </c>
      <c r="P186" s="7">
        <v>10.380180000000001</v>
      </c>
      <c r="Q186" s="7">
        <v>396.21862797400001</v>
      </c>
      <c r="R186" s="8">
        <v>4.7000000000000002E-3</v>
      </c>
      <c r="S186" s="8">
        <f t="shared" si="2"/>
        <v>9.9155646021429191E-5</v>
      </c>
      <c r="T186" s="8">
        <f>+Q186/'סכום נכסי הקרן'!$C$42</f>
        <v>1.5647179080537245E-5</v>
      </c>
    </row>
    <row r="187" spans="1:20">
      <c r="A187" s="6" t="s">
        <v>454</v>
      </c>
      <c r="B187" s="17">
        <v>1120880</v>
      </c>
      <c r="C187" s="6" t="s">
        <v>194</v>
      </c>
      <c r="D187" s="6"/>
      <c r="E187" s="45">
        <v>520044264</v>
      </c>
      <c r="F187" s="6" t="s">
        <v>303</v>
      </c>
      <c r="G187" s="6" t="s">
        <v>449</v>
      </c>
      <c r="H187" s="6" t="s">
        <v>269</v>
      </c>
      <c r="I187" s="6"/>
      <c r="J187" s="17">
        <v>1.17</v>
      </c>
      <c r="K187" s="6" t="s">
        <v>104</v>
      </c>
      <c r="L187" s="18">
        <v>4.4499999999999998E-2</v>
      </c>
      <c r="M187" s="8">
        <v>2.1000000000000001E-2</v>
      </c>
      <c r="N187" s="7">
        <v>146223.42831298057</v>
      </c>
      <c r="O187" s="7">
        <v>110.55</v>
      </c>
      <c r="P187" s="7">
        <v>0</v>
      </c>
      <c r="Q187" s="7">
        <v>161.65</v>
      </c>
      <c r="R187" s="8">
        <v>5.9999999999999995E-4</v>
      </c>
      <c r="S187" s="8">
        <f t="shared" si="2"/>
        <v>4.0453701688189744E-5</v>
      </c>
      <c r="T187" s="8">
        <f>+Q187/'סכום נכסי הקרן'!$C$42</f>
        <v>6.3837647192469298E-6</v>
      </c>
    </row>
    <row r="188" spans="1:20">
      <c r="A188" s="6" t="s">
        <v>455</v>
      </c>
      <c r="B188" s="17">
        <v>1131614</v>
      </c>
      <c r="C188" s="6" t="s">
        <v>194</v>
      </c>
      <c r="D188" s="6"/>
      <c r="E188" s="45">
        <v>520044264</v>
      </c>
      <c r="F188" s="6" t="s">
        <v>303</v>
      </c>
      <c r="G188" s="6" t="s">
        <v>449</v>
      </c>
      <c r="H188" s="6" t="s">
        <v>269</v>
      </c>
      <c r="I188" s="6"/>
      <c r="J188" s="17">
        <v>3.27</v>
      </c>
      <c r="K188" s="6" t="s">
        <v>104</v>
      </c>
      <c r="L188" s="18">
        <v>0.06</v>
      </c>
      <c r="M188" s="8">
        <v>3.2500000000000001E-2</v>
      </c>
      <c r="N188" s="7">
        <v>315769.05728461884</v>
      </c>
      <c r="O188" s="7">
        <v>110.85</v>
      </c>
      <c r="P188" s="7">
        <v>0</v>
      </c>
      <c r="Q188" s="7">
        <v>350.03</v>
      </c>
      <c r="R188" s="8">
        <v>5.9999999999999995E-4</v>
      </c>
      <c r="S188" s="8">
        <f t="shared" si="2"/>
        <v>8.7596716374370895E-5</v>
      </c>
      <c r="T188" s="8">
        <f>+Q188/'סכום נכסי הקרן'!$C$42</f>
        <v>1.3823131238342113E-5</v>
      </c>
    </row>
    <row r="189" spans="1:20">
      <c r="A189" s="6" t="s">
        <v>456</v>
      </c>
      <c r="B189" s="17">
        <v>1127588</v>
      </c>
      <c r="C189" s="6" t="s">
        <v>194</v>
      </c>
      <c r="D189" s="6"/>
      <c r="E189" s="45">
        <v>512025891</v>
      </c>
      <c r="F189" s="6" t="s">
        <v>268</v>
      </c>
      <c r="G189" s="6" t="s">
        <v>449</v>
      </c>
      <c r="H189" s="6" t="s">
        <v>269</v>
      </c>
      <c r="I189" s="6"/>
      <c r="J189" s="17">
        <v>0.9</v>
      </c>
      <c r="K189" s="6" t="s">
        <v>104</v>
      </c>
      <c r="L189" s="18">
        <v>4.2000000000000003E-2</v>
      </c>
      <c r="M189" s="8">
        <v>1.44E-2</v>
      </c>
      <c r="N189" s="7">
        <v>2367176.4910687031</v>
      </c>
      <c r="O189" s="7">
        <v>104.8</v>
      </c>
      <c r="P189" s="7">
        <v>311.06984999999997</v>
      </c>
      <c r="Q189" s="7">
        <v>2791.8708126400002</v>
      </c>
      <c r="R189" s="8">
        <v>6.0000000000000001E-3</v>
      </c>
      <c r="S189" s="8">
        <f t="shared" si="2"/>
        <v>6.9867930099908721E-4</v>
      </c>
      <c r="T189" s="8">
        <f>+Q189/'סכום נכסי הקרן'!$C$42</f>
        <v>1.1025454002119695E-4</v>
      </c>
    </row>
    <row r="190" spans="1:20">
      <c r="A190" s="6" t="s">
        <v>2294</v>
      </c>
      <c r="B190" s="17">
        <v>1139823</v>
      </c>
      <c r="C190" s="6" t="s">
        <v>194</v>
      </c>
      <c r="D190" s="6"/>
      <c r="E190" s="45">
        <v>512025891</v>
      </c>
      <c r="F190" s="6" t="s">
        <v>268</v>
      </c>
      <c r="G190" s="6" t="s">
        <v>449</v>
      </c>
      <c r="H190" s="6" t="s">
        <v>269</v>
      </c>
      <c r="I190" s="6"/>
      <c r="J190" s="17">
        <v>3.56</v>
      </c>
      <c r="K190" s="6" t="s">
        <v>104</v>
      </c>
      <c r="L190" s="18">
        <v>2.2499999999999999E-2</v>
      </c>
      <c r="M190" s="8">
        <v>2.0400000000000001E-2</v>
      </c>
      <c r="N190" s="7">
        <v>149773.1755424063</v>
      </c>
      <c r="O190" s="7">
        <v>101.4</v>
      </c>
      <c r="P190" s="7">
        <v>0</v>
      </c>
      <c r="Q190" s="7">
        <v>151.87</v>
      </c>
      <c r="R190" s="8">
        <v>5.9999999999999995E-4</v>
      </c>
      <c r="S190" s="8">
        <f t="shared" si="2"/>
        <v>3.8006208941449905E-5</v>
      </c>
      <c r="T190" s="8">
        <f>+Q190/'סכום נכסי הקרן'!$C$42</f>
        <v>5.9975400427592405E-6</v>
      </c>
    </row>
    <row r="191" spans="1:20">
      <c r="A191" s="6" t="s">
        <v>457</v>
      </c>
      <c r="B191" s="17">
        <v>3130291</v>
      </c>
      <c r="C191" s="6" t="s">
        <v>194</v>
      </c>
      <c r="D191" s="6"/>
      <c r="E191" s="45">
        <v>520037540</v>
      </c>
      <c r="F191" s="6" t="s">
        <v>291</v>
      </c>
      <c r="G191" s="6" t="s">
        <v>449</v>
      </c>
      <c r="H191" s="6" t="s">
        <v>269</v>
      </c>
      <c r="I191" s="6"/>
      <c r="J191" s="17">
        <v>3.97</v>
      </c>
      <c r="K191" s="6" t="s">
        <v>104</v>
      </c>
      <c r="L191" s="18">
        <v>3.9E-2</v>
      </c>
      <c r="M191" s="8">
        <v>3.0700000000000002E-2</v>
      </c>
      <c r="N191" s="7">
        <v>280462.99883765989</v>
      </c>
      <c r="O191" s="7">
        <v>103.24</v>
      </c>
      <c r="P191" s="7">
        <v>5.26</v>
      </c>
      <c r="Q191" s="7">
        <v>294.81</v>
      </c>
      <c r="R191" s="8">
        <v>5.9999999999999995E-4</v>
      </c>
      <c r="S191" s="8">
        <f t="shared" si="2"/>
        <v>7.3777641785927742E-5</v>
      </c>
      <c r="T191" s="8">
        <f>+Q191/'סכום נכסי הקרן'!$C$42</f>
        <v>1.1642422993388107E-5</v>
      </c>
    </row>
    <row r="192" spans="1:20">
      <c r="A192" s="6" t="s">
        <v>458</v>
      </c>
      <c r="B192" s="17">
        <v>1132232</v>
      </c>
      <c r="C192" s="6" t="s">
        <v>194</v>
      </c>
      <c r="D192" s="6"/>
      <c r="E192" s="45">
        <v>510560188</v>
      </c>
      <c r="F192" s="6" t="s">
        <v>291</v>
      </c>
      <c r="G192" s="6" t="s">
        <v>449</v>
      </c>
      <c r="H192" s="6" t="s">
        <v>269</v>
      </c>
      <c r="I192" s="6"/>
      <c r="J192" s="17">
        <v>4.47</v>
      </c>
      <c r="K192" s="6" t="s">
        <v>104</v>
      </c>
      <c r="L192" s="18">
        <v>3.6999999999999998E-2</v>
      </c>
      <c r="M192" s="8">
        <v>2.41E-2</v>
      </c>
      <c r="N192" s="7">
        <v>10959766.623751178</v>
      </c>
      <c r="O192" s="7">
        <v>106.1</v>
      </c>
      <c r="P192" s="7">
        <v>0</v>
      </c>
      <c r="Q192" s="7">
        <v>11628.312387800001</v>
      </c>
      <c r="R192" s="8">
        <v>1.3299999999999999E-2</v>
      </c>
      <c r="S192" s="8">
        <f t="shared" si="2"/>
        <v>2.9100419453952529E-3</v>
      </c>
      <c r="T192" s="8">
        <f>+Q192/'סכום נכסי הקרן'!$C$42</f>
        <v>4.5921689060080212E-4</v>
      </c>
    </row>
    <row r="193" spans="1:20">
      <c r="A193" s="6" t="s">
        <v>459</v>
      </c>
      <c r="B193" s="17">
        <v>1122233</v>
      </c>
      <c r="C193" s="6" t="s">
        <v>194</v>
      </c>
      <c r="D193" s="6"/>
      <c r="E193" s="45">
        <v>510560188</v>
      </c>
      <c r="F193" s="6" t="s">
        <v>291</v>
      </c>
      <c r="G193" s="6" t="s">
        <v>449</v>
      </c>
      <c r="H193" s="6" t="s">
        <v>269</v>
      </c>
      <c r="I193" s="6"/>
      <c r="J193" s="17">
        <v>0.82</v>
      </c>
      <c r="K193" s="6" t="s">
        <v>104</v>
      </c>
      <c r="L193" s="18">
        <v>5.8999999999999997E-2</v>
      </c>
      <c r="M193" s="8">
        <v>1.4800000000000001E-2</v>
      </c>
      <c r="N193" s="7">
        <v>509868.14596860501</v>
      </c>
      <c r="O193" s="7">
        <v>112.12</v>
      </c>
      <c r="P193" s="7">
        <v>0</v>
      </c>
      <c r="Q193" s="7">
        <v>571.66416526</v>
      </c>
      <c r="R193" s="8">
        <v>1.4E-3</v>
      </c>
      <c r="S193" s="8">
        <f t="shared" si="2"/>
        <v>1.4306174826635349E-4</v>
      </c>
      <c r="T193" s="8">
        <f>+Q193/'סכום נכסי הקרן'!$C$42</f>
        <v>2.2575747166375096E-5</v>
      </c>
    </row>
    <row r="194" spans="1:20">
      <c r="A194" s="6" t="s">
        <v>460</v>
      </c>
      <c r="B194" s="17">
        <v>1129550</v>
      </c>
      <c r="C194" s="6" t="s">
        <v>194</v>
      </c>
      <c r="D194" s="6"/>
      <c r="E194" s="45">
        <v>510560188</v>
      </c>
      <c r="F194" s="6" t="s">
        <v>291</v>
      </c>
      <c r="G194" s="6" t="s">
        <v>449</v>
      </c>
      <c r="H194" s="6" t="s">
        <v>269</v>
      </c>
      <c r="I194" s="6"/>
      <c r="J194" s="17">
        <v>2.0499999999999998</v>
      </c>
      <c r="K194" s="6" t="s">
        <v>104</v>
      </c>
      <c r="L194" s="18">
        <v>4.8000000000000001E-2</v>
      </c>
      <c r="M194" s="8">
        <v>1.54E-2</v>
      </c>
      <c r="N194" s="7">
        <v>684912.43959669839</v>
      </c>
      <c r="O194" s="7">
        <v>106.62</v>
      </c>
      <c r="P194" s="7">
        <v>16.34684</v>
      </c>
      <c r="Q194" s="7">
        <v>746.60048309799993</v>
      </c>
      <c r="R194" s="8">
        <v>2.3999999999999998E-3</v>
      </c>
      <c r="S194" s="8">
        <f t="shared" si="2"/>
        <v>1.8684041585836586E-4</v>
      </c>
      <c r="T194" s="8">
        <f>+Q194/'סכום נכסי הקרן'!$C$42</f>
        <v>2.9484205526592796E-5</v>
      </c>
    </row>
    <row r="195" spans="1:20">
      <c r="A195" s="6" t="s">
        <v>461</v>
      </c>
      <c r="B195" s="17">
        <v>1123884</v>
      </c>
      <c r="C195" s="6" t="s">
        <v>194</v>
      </c>
      <c r="D195" s="6"/>
      <c r="E195" s="45">
        <v>510609761</v>
      </c>
      <c r="F195" s="6" t="s">
        <v>291</v>
      </c>
      <c r="G195" s="6" t="s">
        <v>449</v>
      </c>
      <c r="H195" s="6" t="s">
        <v>103</v>
      </c>
      <c r="I195" s="6"/>
      <c r="J195" s="17">
        <v>1.95</v>
      </c>
      <c r="K195" s="6" t="s">
        <v>104</v>
      </c>
      <c r="L195" s="18">
        <v>5.5E-2</v>
      </c>
      <c r="M195" s="8">
        <v>1.7299999999999999E-2</v>
      </c>
      <c r="N195" s="7">
        <v>1481605.9553590568</v>
      </c>
      <c r="O195" s="7">
        <v>111.96</v>
      </c>
      <c r="P195" s="7">
        <v>42.23639</v>
      </c>
      <c r="Q195" s="7">
        <v>1701.0424176199999</v>
      </c>
      <c r="R195" s="8">
        <v>3.0800000000000001E-2</v>
      </c>
      <c r="S195" s="8">
        <f t="shared" si="2"/>
        <v>4.2569416963412652E-4</v>
      </c>
      <c r="T195" s="8">
        <f>+Q195/'סכום נכסי הקרן'!$C$42</f>
        <v>6.717633511627007E-5</v>
      </c>
    </row>
    <row r="196" spans="1:20">
      <c r="A196" s="6" t="s">
        <v>462</v>
      </c>
      <c r="B196" s="17">
        <v>1104330</v>
      </c>
      <c r="C196" s="6" t="s">
        <v>194</v>
      </c>
      <c r="D196" s="6"/>
      <c r="E196" s="45">
        <v>510609761</v>
      </c>
      <c r="F196" s="6" t="s">
        <v>291</v>
      </c>
      <c r="G196" s="6" t="s">
        <v>449</v>
      </c>
      <c r="H196" s="6" t="s">
        <v>103</v>
      </c>
      <c r="I196" s="6"/>
      <c r="J196" s="17">
        <v>1.86</v>
      </c>
      <c r="K196" s="6" t="s">
        <v>104</v>
      </c>
      <c r="L196" s="18">
        <v>4.8500000000000001E-2</v>
      </c>
      <c r="M196" s="8">
        <v>1.3899999999999999E-2</v>
      </c>
      <c r="N196" s="7">
        <v>5535948.9174978649</v>
      </c>
      <c r="O196" s="7">
        <v>128.81</v>
      </c>
      <c r="P196" s="7">
        <v>0</v>
      </c>
      <c r="Q196" s="7">
        <v>7130.8558006290004</v>
      </c>
      <c r="R196" s="8">
        <v>2.4899999999999999E-2</v>
      </c>
      <c r="S196" s="8">
        <f t="shared" si="2"/>
        <v>1.7845314775140305E-3</v>
      </c>
      <c r="T196" s="8">
        <f>+Q196/'סכום נכסי הקרן'!$C$42</f>
        <v>2.8160659250289348E-4</v>
      </c>
    </row>
    <row r="197" spans="1:20">
      <c r="A197" s="6" t="s">
        <v>476</v>
      </c>
      <c r="B197" s="17">
        <v>2590438</v>
      </c>
      <c r="C197" s="6" t="s">
        <v>194</v>
      </c>
      <c r="D197" s="6"/>
      <c r="E197" s="45">
        <v>520036658</v>
      </c>
      <c r="F197" s="6" t="s">
        <v>315</v>
      </c>
      <c r="G197" s="6" t="s">
        <v>449</v>
      </c>
      <c r="H197" s="6" t="s">
        <v>103</v>
      </c>
      <c r="I197" s="6"/>
      <c r="J197" s="17">
        <v>1.69</v>
      </c>
      <c r="K197" s="6" t="s">
        <v>104</v>
      </c>
      <c r="L197" s="18">
        <v>5.6899999999999999E-2</v>
      </c>
      <c r="M197" s="8">
        <v>1.4E-2</v>
      </c>
      <c r="N197" s="7">
        <v>2030369.6418831763</v>
      </c>
      <c r="O197" s="7">
        <v>131.47999999999999</v>
      </c>
      <c r="P197" s="7">
        <v>0</v>
      </c>
      <c r="Q197" s="7">
        <v>2669.5300051479999</v>
      </c>
      <c r="R197" s="8">
        <v>5.7999999999999996E-3</v>
      </c>
      <c r="S197" s="8">
        <f t="shared" si="2"/>
        <v>6.6806291664663672E-4</v>
      </c>
      <c r="T197" s="8">
        <f>+Q197/'סכום נכסי הקרן'!$C$42</f>
        <v>1.0542314546139732E-4</v>
      </c>
    </row>
    <row r="198" spans="1:20">
      <c r="A198" s="6" t="s">
        <v>477</v>
      </c>
      <c r="B198" s="17">
        <v>2590255</v>
      </c>
      <c r="C198" s="6" t="s">
        <v>194</v>
      </c>
      <c r="D198" s="6"/>
      <c r="E198" s="45">
        <v>520036658</v>
      </c>
      <c r="F198" s="6" t="s">
        <v>315</v>
      </c>
      <c r="G198" s="6" t="s">
        <v>449</v>
      </c>
      <c r="H198" s="6" t="s">
        <v>103</v>
      </c>
      <c r="I198" s="6"/>
      <c r="J198" s="17">
        <v>1.71</v>
      </c>
      <c r="K198" s="6" t="s">
        <v>104</v>
      </c>
      <c r="L198" s="18">
        <v>4.8000000000000001E-2</v>
      </c>
      <c r="M198" s="8">
        <v>1.38E-2</v>
      </c>
      <c r="N198" s="7">
        <v>4226462.7380498582</v>
      </c>
      <c r="O198" s="7">
        <v>124.35</v>
      </c>
      <c r="P198" s="7">
        <v>968.06322</v>
      </c>
      <c r="Q198" s="7">
        <v>6223.6696347649995</v>
      </c>
      <c r="R198" s="8">
        <v>6.4999999999999997E-3</v>
      </c>
      <c r="S198" s="8">
        <f t="shared" si="2"/>
        <v>1.5575037105513647E-3</v>
      </c>
      <c r="T198" s="8">
        <f>+Q198/'סכום נכסי הקרן'!$C$42</f>
        <v>2.4578065350238927E-4</v>
      </c>
    </row>
    <row r="199" spans="1:20">
      <c r="A199" s="6" t="s">
        <v>463</v>
      </c>
      <c r="B199" s="17">
        <v>1118587</v>
      </c>
      <c r="C199" s="6" t="s">
        <v>194</v>
      </c>
      <c r="D199" s="6"/>
      <c r="E199" s="90">
        <v>1427980</v>
      </c>
      <c r="F199" s="6" t="s">
        <v>291</v>
      </c>
      <c r="G199" s="6" t="s">
        <v>449</v>
      </c>
      <c r="H199" s="6" t="s">
        <v>103</v>
      </c>
      <c r="I199" s="6"/>
      <c r="J199" s="17">
        <v>1.39</v>
      </c>
      <c r="K199" s="6" t="s">
        <v>104</v>
      </c>
      <c r="L199" s="18">
        <v>6.4000000000000001E-2</v>
      </c>
      <c r="M199" s="8">
        <v>2.3900000000000001E-2</v>
      </c>
      <c r="N199" s="7">
        <v>2174.8210571923742</v>
      </c>
      <c r="O199" s="7">
        <v>115.4</v>
      </c>
      <c r="P199" s="7">
        <v>0</v>
      </c>
      <c r="Q199" s="7">
        <v>2.5097434999999999</v>
      </c>
      <c r="R199" s="8">
        <v>0</v>
      </c>
      <c r="S199" s="8">
        <f t="shared" si="2"/>
        <v>6.2807556364289043E-7</v>
      </c>
      <c r="T199" s="8">
        <f>+Q199/'סכום נכסי הקרן'!$C$42</f>
        <v>9.9112972531143246E-8</v>
      </c>
    </row>
    <row r="200" spans="1:20">
      <c r="A200" s="6" t="s">
        <v>464</v>
      </c>
      <c r="B200" s="17">
        <v>1127299</v>
      </c>
      <c r="C200" s="6" t="s">
        <v>194</v>
      </c>
      <c r="D200" s="6"/>
      <c r="E200" s="90">
        <v>1427980</v>
      </c>
      <c r="F200" s="6" t="s">
        <v>291</v>
      </c>
      <c r="G200" s="6" t="s">
        <v>449</v>
      </c>
      <c r="H200" s="6" t="s">
        <v>103</v>
      </c>
      <c r="I200" s="6"/>
      <c r="J200" s="17">
        <v>1.96</v>
      </c>
      <c r="K200" s="6" t="s">
        <v>104</v>
      </c>
      <c r="L200" s="18">
        <v>5.3999999999999999E-2</v>
      </c>
      <c r="M200" s="8">
        <v>2.9600000000000001E-2</v>
      </c>
      <c r="N200" s="7">
        <v>9.9999999999999967E-3</v>
      </c>
      <c r="O200" s="7">
        <v>107.68</v>
      </c>
      <c r="P200" s="7">
        <v>0</v>
      </c>
      <c r="Q200" s="7">
        <v>1.0767999999999999E-5</v>
      </c>
      <c r="R200" s="8">
        <v>0</v>
      </c>
      <c r="S200" s="8">
        <f t="shared" si="2"/>
        <v>2.6947445702346251E-12</v>
      </c>
      <c r="T200" s="8">
        <f>+Q200/'סכום נכסי הקרן'!$C$42</f>
        <v>4.2524205689360305E-13</v>
      </c>
    </row>
    <row r="201" spans="1:20">
      <c r="A201" s="6" t="s">
        <v>465</v>
      </c>
      <c r="B201" s="17">
        <v>1132059</v>
      </c>
      <c r="C201" s="6" t="s">
        <v>194</v>
      </c>
      <c r="D201" s="6"/>
      <c r="E201" s="90">
        <v>1427980</v>
      </c>
      <c r="F201" s="6" t="s">
        <v>291</v>
      </c>
      <c r="G201" s="6" t="s">
        <v>449</v>
      </c>
      <c r="H201" s="6" t="s">
        <v>103</v>
      </c>
      <c r="I201" s="6"/>
      <c r="J201" s="17">
        <v>3.12</v>
      </c>
      <c r="K201" s="6" t="s">
        <v>104</v>
      </c>
      <c r="L201" s="18">
        <v>2.5000000000000001E-2</v>
      </c>
      <c r="M201" s="8">
        <v>4.3700000000000003E-2</v>
      </c>
      <c r="N201" s="7">
        <v>180421.27435492363</v>
      </c>
      <c r="O201" s="7">
        <v>94.95</v>
      </c>
      <c r="P201" s="7">
        <v>0</v>
      </c>
      <c r="Q201" s="7">
        <v>171.31</v>
      </c>
      <c r="R201" s="8">
        <v>5.9999999999999995E-4</v>
      </c>
      <c r="S201" s="8">
        <f t="shared" si="2"/>
        <v>4.2871163849080018E-5</v>
      </c>
      <c r="T201" s="8">
        <f>+Q201/'סכום נכסי הקרן'!$C$42</f>
        <v>6.7652504426488805E-6</v>
      </c>
    </row>
    <row r="202" spans="1:20">
      <c r="A202" s="6" t="s">
        <v>466</v>
      </c>
      <c r="B202" s="17">
        <v>6120166</v>
      </c>
      <c r="C202" s="6" t="s">
        <v>194</v>
      </c>
      <c r="D202" s="6"/>
      <c r="E202" s="45">
        <v>520020116</v>
      </c>
      <c r="F202" s="6" t="s">
        <v>291</v>
      </c>
      <c r="G202" s="6" t="s">
        <v>449</v>
      </c>
      <c r="H202" s="6" t="s">
        <v>103</v>
      </c>
      <c r="I202" s="6"/>
      <c r="J202" s="17">
        <v>1.93</v>
      </c>
      <c r="K202" s="6" t="s">
        <v>104</v>
      </c>
      <c r="L202" s="18">
        <v>5.2999999999999999E-2</v>
      </c>
      <c r="M202" s="8">
        <v>1.21E-2</v>
      </c>
      <c r="N202" s="7">
        <v>5950202.6637912691</v>
      </c>
      <c r="O202" s="7">
        <v>109.04</v>
      </c>
      <c r="P202" s="7">
        <v>2120.6030999999998</v>
      </c>
      <c r="Q202" s="7">
        <v>8608.7040845980009</v>
      </c>
      <c r="R202" s="8">
        <v>3.2399999999999998E-2</v>
      </c>
      <c r="S202" s="8">
        <f t="shared" si="2"/>
        <v>2.1543702255504369E-3</v>
      </c>
      <c r="T202" s="8">
        <f>+Q202/'סכום נכסי הקרן'!$C$42</f>
        <v>3.3996870654929575E-4</v>
      </c>
    </row>
    <row r="203" spans="1:20">
      <c r="A203" s="6" t="s">
        <v>478</v>
      </c>
      <c r="B203" s="17">
        <v>6120125</v>
      </c>
      <c r="C203" s="6" t="s">
        <v>194</v>
      </c>
      <c r="D203" s="6"/>
      <c r="E203" s="45">
        <v>520020116</v>
      </c>
      <c r="F203" s="6" t="s">
        <v>291</v>
      </c>
      <c r="G203" s="6" t="s">
        <v>449</v>
      </c>
      <c r="H203" s="6" t="s">
        <v>103</v>
      </c>
      <c r="I203" s="6"/>
      <c r="J203" s="17">
        <v>0.83</v>
      </c>
      <c r="K203" s="6" t="s">
        <v>104</v>
      </c>
      <c r="L203" s="18">
        <v>5.2999999999999999E-2</v>
      </c>
      <c r="M203" s="8">
        <v>1.9900000000000001E-2</v>
      </c>
      <c r="N203" s="7">
        <v>1300568.5572915166</v>
      </c>
      <c r="O203" s="7">
        <v>124.83</v>
      </c>
      <c r="P203" s="7">
        <v>0</v>
      </c>
      <c r="Q203" s="7">
        <v>1623.4997300670002</v>
      </c>
      <c r="R203" s="8">
        <v>2.3199999999999998E-2</v>
      </c>
      <c r="S203" s="8">
        <f t="shared" si="2"/>
        <v>4.0628873350440461E-4</v>
      </c>
      <c r="T203" s="8">
        <f>+Q203/'סכום נכסי הקרן'!$C$42</f>
        <v>6.4114075462472185E-5</v>
      </c>
    </row>
    <row r="204" spans="1:20">
      <c r="A204" s="6" t="s">
        <v>467</v>
      </c>
      <c r="B204" s="17">
        <v>6120182</v>
      </c>
      <c r="C204" s="6" t="s">
        <v>194</v>
      </c>
      <c r="D204" s="6"/>
      <c r="E204" s="45">
        <v>520020116</v>
      </c>
      <c r="F204" s="6" t="s">
        <v>291</v>
      </c>
      <c r="G204" s="6" t="s">
        <v>449</v>
      </c>
      <c r="H204" s="6" t="s">
        <v>103</v>
      </c>
      <c r="I204" s="6"/>
      <c r="J204" s="17">
        <v>2.16</v>
      </c>
      <c r="K204" s="6" t="s">
        <v>104</v>
      </c>
      <c r="L204" s="18">
        <v>0.05</v>
      </c>
      <c r="M204" s="8">
        <v>1.77E-2</v>
      </c>
      <c r="N204" s="7">
        <v>7822398.0152985081</v>
      </c>
      <c r="O204" s="7">
        <v>107.2</v>
      </c>
      <c r="P204" s="7">
        <v>97.730899999999991</v>
      </c>
      <c r="Q204" s="7">
        <v>8483.3415724000006</v>
      </c>
      <c r="R204" s="8">
        <v>3.4500000000000003E-2</v>
      </c>
      <c r="S204" s="8">
        <f t="shared" si="2"/>
        <v>2.1229976448431066E-3</v>
      </c>
      <c r="T204" s="8">
        <f>+Q204/'סכום נכסי הקרן'!$C$42</f>
        <v>3.3501798101582365E-4</v>
      </c>
    </row>
    <row r="205" spans="1:20">
      <c r="A205" s="6" t="s">
        <v>2295</v>
      </c>
      <c r="B205" s="17">
        <v>6120216</v>
      </c>
      <c r="C205" s="6" t="s">
        <v>194</v>
      </c>
      <c r="D205" s="6"/>
      <c r="E205" s="45">
        <v>520020116</v>
      </c>
      <c r="F205" s="6" t="s">
        <v>291</v>
      </c>
      <c r="G205" s="6" t="s">
        <v>449</v>
      </c>
      <c r="H205" s="6" t="s">
        <v>103</v>
      </c>
      <c r="I205" s="6"/>
      <c r="J205" s="17">
        <v>4.6500000000000004</v>
      </c>
      <c r="K205" s="6" t="s">
        <v>104</v>
      </c>
      <c r="L205" s="18">
        <v>3.2500000000000001E-2</v>
      </c>
      <c r="M205" s="8">
        <v>2.47E-2</v>
      </c>
      <c r="N205" s="7">
        <v>177984.89628142625</v>
      </c>
      <c r="O205" s="7">
        <v>104.61</v>
      </c>
      <c r="P205" s="7">
        <v>2.44</v>
      </c>
      <c r="Q205" s="7">
        <v>188.63</v>
      </c>
      <c r="R205" s="8">
        <v>5.9999999999999995E-4</v>
      </c>
      <c r="S205" s="8">
        <f t="shared" si="2"/>
        <v>4.7205578406701088E-5</v>
      </c>
      <c r="T205" s="8">
        <f>+Q205/'סכום נכסי הקרן'!$C$42</f>
        <v>7.4492393380238067E-6</v>
      </c>
    </row>
    <row r="206" spans="1:20">
      <c r="A206" s="6" t="s">
        <v>468</v>
      </c>
      <c r="B206" s="17">
        <v>1127414</v>
      </c>
      <c r="C206" s="6" t="s">
        <v>194</v>
      </c>
      <c r="D206" s="6"/>
      <c r="E206" s="45">
        <v>513682146</v>
      </c>
      <c r="F206" s="6" t="s">
        <v>271</v>
      </c>
      <c r="G206" s="6" t="s">
        <v>449</v>
      </c>
      <c r="H206" s="6" t="s">
        <v>103</v>
      </c>
      <c r="I206" s="6"/>
      <c r="J206" s="17">
        <v>2.92</v>
      </c>
      <c r="K206" s="6" t="s">
        <v>104</v>
      </c>
      <c r="L206" s="18">
        <v>2.4E-2</v>
      </c>
      <c r="M206" s="8">
        <v>1.0500000000000001E-2</v>
      </c>
      <c r="N206" s="7">
        <v>582199.45110109169</v>
      </c>
      <c r="O206" s="7">
        <v>105.35</v>
      </c>
      <c r="P206" s="7">
        <v>7.0806699999999996</v>
      </c>
      <c r="Q206" s="7">
        <v>620.42779173500003</v>
      </c>
      <c r="R206" s="8">
        <v>4.0000000000000001E-3</v>
      </c>
      <c r="S206" s="8">
        <f t="shared" si="2"/>
        <v>1.5526508385963505E-4</v>
      </c>
      <c r="T206" s="8">
        <f>+Q206/'סכום נכסי הקרן'!$C$42</f>
        <v>2.4501484984337613E-5</v>
      </c>
    </row>
    <row r="207" spans="1:20">
      <c r="A207" s="6" t="s">
        <v>480</v>
      </c>
      <c r="B207" s="17">
        <v>1980192</v>
      </c>
      <c r="C207" s="6" t="s">
        <v>194</v>
      </c>
      <c r="D207" s="6"/>
      <c r="E207" s="45">
        <v>520017070</v>
      </c>
      <c r="F207" s="6" t="s">
        <v>291</v>
      </c>
      <c r="G207" s="6" t="s">
        <v>449</v>
      </c>
      <c r="H207" s="6" t="s">
        <v>269</v>
      </c>
      <c r="I207" s="6"/>
      <c r="J207" s="17">
        <v>0.51</v>
      </c>
      <c r="K207" s="6" t="s">
        <v>104</v>
      </c>
      <c r="L207" s="18">
        <v>5.3499999999999999E-2</v>
      </c>
      <c r="M207" s="8">
        <v>9.2999999999999992E-3</v>
      </c>
      <c r="N207" s="7">
        <v>4124329.2186723272</v>
      </c>
      <c r="O207" s="7">
        <v>126.01</v>
      </c>
      <c r="P207" s="7">
        <v>0</v>
      </c>
      <c r="Q207" s="7">
        <v>5197.0672484489996</v>
      </c>
      <c r="R207" s="8">
        <v>2.0899999999999998E-2</v>
      </c>
      <c r="S207" s="8">
        <f t="shared" ref="S207:S253" si="3">+Q207/$Q$11</f>
        <v>1.3005914514210759E-3</v>
      </c>
      <c r="T207" s="8">
        <f>+Q207/'סכום נכסי הקרן'!$C$42</f>
        <v>2.0523881561523318E-4</v>
      </c>
    </row>
    <row r="208" spans="1:20">
      <c r="A208" s="6" t="s">
        <v>2296</v>
      </c>
      <c r="B208" s="17">
        <v>1980416</v>
      </c>
      <c r="C208" s="6" t="s">
        <v>194</v>
      </c>
      <c r="D208" s="6"/>
      <c r="E208" s="45">
        <v>520017070</v>
      </c>
      <c r="F208" s="6" t="s">
        <v>291</v>
      </c>
      <c r="G208" s="6" t="s">
        <v>449</v>
      </c>
      <c r="H208" s="6" t="s">
        <v>269</v>
      </c>
      <c r="I208" s="6"/>
      <c r="J208" s="17">
        <v>8.0500000000000007</v>
      </c>
      <c r="K208" s="6" t="s">
        <v>104</v>
      </c>
      <c r="L208" s="18">
        <v>2.5999999999999999E-2</v>
      </c>
      <c r="M208" s="8">
        <v>2.75E-2</v>
      </c>
      <c r="N208" s="7">
        <v>24347877.676743619</v>
      </c>
      <c r="O208" s="7">
        <v>98.76</v>
      </c>
      <c r="P208" s="7">
        <v>0</v>
      </c>
      <c r="Q208" s="7">
        <v>24045.963993551999</v>
      </c>
      <c r="R208" s="8">
        <v>3.5900000000000001E-2</v>
      </c>
      <c r="S208" s="8">
        <f t="shared" si="3"/>
        <v>6.0176198836999961E-3</v>
      </c>
      <c r="T208" s="8">
        <f>+Q208/'סכום נכסי הקרן'!$C$42</f>
        <v>9.4960579389000469E-4</v>
      </c>
    </row>
    <row r="209" spans="1:20">
      <c r="A209" s="6" t="s">
        <v>481</v>
      </c>
      <c r="B209" s="17">
        <v>1980358</v>
      </c>
      <c r="C209" s="6" t="s">
        <v>194</v>
      </c>
      <c r="D209" s="6"/>
      <c r="E209" s="45">
        <v>520017070</v>
      </c>
      <c r="F209" s="6" t="s">
        <v>291</v>
      </c>
      <c r="G209" s="6" t="s">
        <v>449</v>
      </c>
      <c r="H209" s="6" t="s">
        <v>269</v>
      </c>
      <c r="I209" s="6"/>
      <c r="J209" s="17">
        <v>4.47</v>
      </c>
      <c r="K209" s="6" t="s">
        <v>104</v>
      </c>
      <c r="L209" s="18">
        <v>4.9000000000000002E-2</v>
      </c>
      <c r="M209" s="8">
        <v>2.4299999999999999E-2</v>
      </c>
      <c r="N209" s="7">
        <v>3747147.5655474453</v>
      </c>
      <c r="O209" s="7">
        <v>109.6</v>
      </c>
      <c r="P209" s="7">
        <v>0</v>
      </c>
      <c r="Q209" s="7">
        <v>4106.8737318399999</v>
      </c>
      <c r="R209" s="8">
        <v>2.2100000000000002E-2</v>
      </c>
      <c r="S209" s="8">
        <f t="shared" si="3"/>
        <v>1.0277652014779952E-3</v>
      </c>
      <c r="T209" s="8">
        <f>+Q209/'סכום נכסי הקרן'!$C$42</f>
        <v>1.6218568286868027E-4</v>
      </c>
    </row>
    <row r="210" spans="1:20">
      <c r="A210" s="6" t="s">
        <v>482</v>
      </c>
      <c r="B210" s="17">
        <v>1980390</v>
      </c>
      <c r="C210" s="6" t="s">
        <v>194</v>
      </c>
      <c r="D210" s="6"/>
      <c r="E210" s="45">
        <v>520017070</v>
      </c>
      <c r="F210" s="6" t="s">
        <v>291</v>
      </c>
      <c r="G210" s="6" t="s">
        <v>449</v>
      </c>
      <c r="H210" s="6" t="s">
        <v>269</v>
      </c>
      <c r="I210" s="6"/>
      <c r="J210" s="17">
        <v>7</v>
      </c>
      <c r="K210" s="6" t="s">
        <v>104</v>
      </c>
      <c r="L210" s="18">
        <v>2.4E-2</v>
      </c>
      <c r="M210" s="8">
        <v>2.0500000000000001E-2</v>
      </c>
      <c r="N210" s="7">
        <v>11887020.493915692</v>
      </c>
      <c r="O210" s="7">
        <v>103.43</v>
      </c>
      <c r="P210" s="7">
        <v>0</v>
      </c>
      <c r="Q210" s="7">
        <v>12294.745296857001</v>
      </c>
      <c r="R210" s="8">
        <v>1.7899999999999999E-2</v>
      </c>
      <c r="S210" s="8">
        <f t="shared" si="3"/>
        <v>3.0768200344653694E-3</v>
      </c>
      <c r="T210" s="8">
        <f>+Q210/'סכום נכסי הקרן'!$C$42</f>
        <v>4.8553517635758022E-4</v>
      </c>
    </row>
    <row r="211" spans="1:20">
      <c r="A211" s="6" t="s">
        <v>469</v>
      </c>
      <c r="B211" s="17">
        <v>2260131</v>
      </c>
      <c r="C211" s="6" t="s">
        <v>194</v>
      </c>
      <c r="D211" s="6"/>
      <c r="E211" s="45">
        <v>520024126</v>
      </c>
      <c r="F211" s="6" t="s">
        <v>291</v>
      </c>
      <c r="G211" s="6" t="s">
        <v>449</v>
      </c>
      <c r="H211" s="6" t="s">
        <v>103</v>
      </c>
      <c r="I211" s="6"/>
      <c r="J211" s="17">
        <v>0.66</v>
      </c>
      <c r="K211" s="6" t="s">
        <v>104</v>
      </c>
      <c r="L211" s="18">
        <v>4.65E-2</v>
      </c>
      <c r="M211" s="8">
        <v>1.3299999999999999E-2</v>
      </c>
      <c r="N211" s="7">
        <v>960669.01301871752</v>
      </c>
      <c r="O211" s="7">
        <v>125.55</v>
      </c>
      <c r="P211" s="7">
        <v>0</v>
      </c>
      <c r="Q211" s="7">
        <v>1206.1199458449998</v>
      </c>
      <c r="R211" s="8">
        <v>3.7000000000000002E-3</v>
      </c>
      <c r="S211" s="8">
        <f t="shared" si="3"/>
        <v>3.0183740482146113E-4</v>
      </c>
      <c r="T211" s="8">
        <f>+Q211/'סכום נכסי הקרן'!$C$42</f>
        <v>4.7631215326107807E-5</v>
      </c>
    </row>
    <row r="212" spans="1:20">
      <c r="A212" s="6" t="s">
        <v>470</v>
      </c>
      <c r="B212" s="17">
        <v>2260412</v>
      </c>
      <c r="C212" s="6" t="s">
        <v>194</v>
      </c>
      <c r="D212" s="6"/>
      <c r="E212" s="45">
        <v>520024126</v>
      </c>
      <c r="F212" s="6" t="s">
        <v>291</v>
      </c>
      <c r="G212" s="6" t="s">
        <v>449</v>
      </c>
      <c r="H212" s="6" t="s">
        <v>103</v>
      </c>
      <c r="I212" s="6"/>
      <c r="J212" s="17">
        <v>1.85</v>
      </c>
      <c r="K212" s="6" t="s">
        <v>104</v>
      </c>
      <c r="L212" s="18">
        <v>6.6000000000000003E-2</v>
      </c>
      <c r="M212" s="8">
        <v>1.37E-2</v>
      </c>
      <c r="N212" s="7">
        <v>6299625.4832537184</v>
      </c>
      <c r="O212" s="7">
        <v>110.95</v>
      </c>
      <c r="P212" s="7">
        <v>0</v>
      </c>
      <c r="Q212" s="7">
        <v>6989.4344736700004</v>
      </c>
      <c r="R212" s="8">
        <v>9.5999999999999992E-3</v>
      </c>
      <c r="S212" s="8">
        <f t="shared" si="3"/>
        <v>1.7491401000123458E-3</v>
      </c>
      <c r="T212" s="8">
        <f>+Q212/'סכום נכסי הקרן'!$C$42</f>
        <v>2.7602168388804688E-4</v>
      </c>
    </row>
    <row r="213" spans="1:20">
      <c r="A213" s="6" t="s">
        <v>471</v>
      </c>
      <c r="B213" s="17">
        <v>2260446</v>
      </c>
      <c r="C213" s="6" t="s">
        <v>194</v>
      </c>
      <c r="D213" s="6"/>
      <c r="E213" s="45">
        <v>520024126</v>
      </c>
      <c r="F213" s="6" t="s">
        <v>291</v>
      </c>
      <c r="G213" s="6" t="s">
        <v>449</v>
      </c>
      <c r="H213" s="6" t="s">
        <v>103</v>
      </c>
      <c r="I213" s="6"/>
      <c r="J213" s="17">
        <v>5.93</v>
      </c>
      <c r="K213" s="6" t="s">
        <v>104</v>
      </c>
      <c r="L213" s="18">
        <v>4.2000000000000003E-2</v>
      </c>
      <c r="M213" s="8">
        <v>2.53E-2</v>
      </c>
      <c r="N213" s="7">
        <v>7118328.5765423188</v>
      </c>
      <c r="O213" s="7">
        <v>106.69</v>
      </c>
      <c r="P213" s="7">
        <v>513.59872000000007</v>
      </c>
      <c r="Q213" s="7">
        <v>8108.1434783129998</v>
      </c>
      <c r="R213" s="8">
        <v>1.03E-2</v>
      </c>
      <c r="S213" s="8">
        <f t="shared" si="3"/>
        <v>2.0291024900508212E-3</v>
      </c>
      <c r="T213" s="8">
        <f>+Q213/'סכום נכסי הקרן'!$C$42</f>
        <v>3.2020092963468366E-4</v>
      </c>
    </row>
    <row r="214" spans="1:20">
      <c r="A214" s="6" t="s">
        <v>472</v>
      </c>
      <c r="B214" s="17">
        <v>2260479</v>
      </c>
      <c r="C214" s="6" t="s">
        <v>194</v>
      </c>
      <c r="D214" s="6"/>
      <c r="E214" s="45">
        <v>520024126</v>
      </c>
      <c r="F214" s="6" t="s">
        <v>291</v>
      </c>
      <c r="G214" s="6" t="s">
        <v>449</v>
      </c>
      <c r="H214" s="6" t="s">
        <v>103</v>
      </c>
      <c r="I214" s="6"/>
      <c r="J214" s="17">
        <v>5.99</v>
      </c>
      <c r="K214" s="6" t="s">
        <v>104</v>
      </c>
      <c r="L214" s="18">
        <v>2.8500000000000001E-2</v>
      </c>
      <c r="M214" s="8">
        <v>1.5699999999999999E-2</v>
      </c>
      <c r="N214" s="7">
        <v>3916548.2624613708</v>
      </c>
      <c r="O214" s="7">
        <v>110.02</v>
      </c>
      <c r="P214" s="7">
        <v>0</v>
      </c>
      <c r="Q214" s="7">
        <v>4308.9863983599998</v>
      </c>
      <c r="R214" s="8">
        <v>5.4999999999999997E-3</v>
      </c>
      <c r="S214" s="8">
        <f t="shared" si="3"/>
        <v>1.0783448830047793E-3</v>
      </c>
      <c r="T214" s="8">
        <f>+Q214/'סכום נכסי הקרן'!$C$42</f>
        <v>1.7016736990761191E-4</v>
      </c>
    </row>
    <row r="215" spans="1:20">
      <c r="A215" s="6" t="s">
        <v>473</v>
      </c>
      <c r="B215" s="17">
        <v>2260180</v>
      </c>
      <c r="C215" s="6" t="s">
        <v>194</v>
      </c>
      <c r="D215" s="6"/>
      <c r="E215" s="45">
        <v>520024126</v>
      </c>
      <c r="F215" s="6" t="s">
        <v>291</v>
      </c>
      <c r="G215" s="6" t="s">
        <v>449</v>
      </c>
      <c r="H215" s="6" t="s">
        <v>103</v>
      </c>
      <c r="I215" s="6"/>
      <c r="J215" s="17">
        <v>0.51</v>
      </c>
      <c r="K215" s="6" t="s">
        <v>104</v>
      </c>
      <c r="L215" s="18">
        <v>5.0500000000000003E-2</v>
      </c>
      <c r="M215" s="8">
        <v>9.2999999999999992E-3</v>
      </c>
      <c r="N215" s="7">
        <v>836883.10026089731</v>
      </c>
      <c r="O215" s="7">
        <v>125.72</v>
      </c>
      <c r="P215" s="7">
        <v>0</v>
      </c>
      <c r="Q215" s="7">
        <v>1052.129433648</v>
      </c>
      <c r="R215" s="8">
        <v>4.7000000000000002E-3</v>
      </c>
      <c r="S215" s="8">
        <f t="shared" si="3"/>
        <v>2.6330052735020241E-4</v>
      </c>
      <c r="T215" s="8">
        <f>+Q215/'סכום נכסי הקרן'!$C$42</f>
        <v>4.1549933551520916E-5</v>
      </c>
    </row>
    <row r="216" spans="1:20">
      <c r="A216" s="6" t="s">
        <v>474</v>
      </c>
      <c r="B216" s="17">
        <v>2260487</v>
      </c>
      <c r="C216" s="6" t="s">
        <v>194</v>
      </c>
      <c r="D216" s="6"/>
      <c r="E216" s="45">
        <v>520024126</v>
      </c>
      <c r="F216" s="6" t="s">
        <v>291</v>
      </c>
      <c r="G216" s="6" t="s">
        <v>449</v>
      </c>
      <c r="H216" s="6" t="s">
        <v>103</v>
      </c>
      <c r="I216" s="6"/>
      <c r="J216" s="17">
        <v>7.53</v>
      </c>
      <c r="K216" s="6" t="s">
        <v>104</v>
      </c>
      <c r="L216" s="18">
        <v>2.5999999999999999E-2</v>
      </c>
      <c r="M216" s="8">
        <v>1.9099999999999999E-2</v>
      </c>
      <c r="N216" s="7">
        <v>8313490.1468948647</v>
      </c>
      <c r="O216" s="7">
        <v>106.34</v>
      </c>
      <c r="P216" s="7">
        <v>0</v>
      </c>
      <c r="Q216" s="7">
        <v>8840.5654222079993</v>
      </c>
      <c r="R216" s="8">
        <v>1.78E-2</v>
      </c>
      <c r="S216" s="8">
        <f t="shared" si="3"/>
        <v>2.2123946572528775E-3</v>
      </c>
      <c r="T216" s="8">
        <f>+Q216/'סכום נכסי הקרן'!$C$42</f>
        <v>3.4912520656038207E-4</v>
      </c>
    </row>
    <row r="217" spans="1:20">
      <c r="A217" s="6" t="s">
        <v>479</v>
      </c>
      <c r="B217" s="17">
        <v>1138551</v>
      </c>
      <c r="C217" s="6" t="s">
        <v>194</v>
      </c>
      <c r="D217" s="6"/>
      <c r="E217" s="45">
        <v>513682146</v>
      </c>
      <c r="F217" s="6" t="s">
        <v>271</v>
      </c>
      <c r="G217" s="6" t="s">
        <v>241</v>
      </c>
      <c r="H217" s="6" t="s">
        <v>103</v>
      </c>
      <c r="I217" s="6"/>
      <c r="J217" s="17">
        <v>3.74</v>
      </c>
      <c r="K217" s="6" t="s">
        <v>104</v>
      </c>
      <c r="L217" s="18">
        <v>3.2000000000000001E-2</v>
      </c>
      <c r="M217" s="8">
        <v>0.02</v>
      </c>
      <c r="N217" s="7">
        <v>74.51965973534972</v>
      </c>
      <c r="O217" s="7">
        <v>5290000</v>
      </c>
      <c r="P217" s="7">
        <v>60.28</v>
      </c>
      <c r="Q217" s="7">
        <v>4002.37</v>
      </c>
      <c r="R217" s="8">
        <v>0</v>
      </c>
      <c r="S217" s="8">
        <f t="shared" si="3"/>
        <v>1.0016126323894833E-3</v>
      </c>
      <c r="T217" s="8">
        <f>+Q217/'סכום נכסי הקרן'!$C$42</f>
        <v>1.5805869718139395E-4</v>
      </c>
    </row>
    <row r="218" spans="1:20">
      <c r="A218" s="6" t="s">
        <v>483</v>
      </c>
      <c r="B218" s="17">
        <v>1120351</v>
      </c>
      <c r="C218" s="6" t="s">
        <v>194</v>
      </c>
      <c r="D218" s="6"/>
      <c r="E218" s="45">
        <v>511491839</v>
      </c>
      <c r="F218" s="6" t="s">
        <v>291</v>
      </c>
      <c r="G218" s="6" t="s">
        <v>241</v>
      </c>
      <c r="H218" s="6" t="s">
        <v>103</v>
      </c>
      <c r="I218" s="6"/>
      <c r="J218" s="17">
        <v>0.19</v>
      </c>
      <c r="K218" s="6" t="s">
        <v>104</v>
      </c>
      <c r="L218" s="18">
        <v>7.8E-2</v>
      </c>
      <c r="M218" s="8">
        <v>1.15E-2</v>
      </c>
      <c r="N218" s="7">
        <v>52403.415405405394</v>
      </c>
      <c r="O218" s="7">
        <v>111</v>
      </c>
      <c r="P218" s="7">
        <v>0</v>
      </c>
      <c r="Q218" s="7">
        <v>58.167791099999995</v>
      </c>
      <c r="R218" s="8">
        <v>5.7000000000000002E-3</v>
      </c>
      <c r="S218" s="8">
        <f t="shared" si="3"/>
        <v>1.4556773702569368E-5</v>
      </c>
      <c r="T218" s="8">
        <f>+Q218/'סכום נכסי הקרן'!$C$42</f>
        <v>2.2971202760328211E-6</v>
      </c>
    </row>
    <row r="219" spans="1:20">
      <c r="A219" s="6" t="s">
        <v>484</v>
      </c>
      <c r="B219" s="17">
        <v>1132729</v>
      </c>
      <c r="C219" s="6" t="s">
        <v>194</v>
      </c>
      <c r="D219" s="6"/>
      <c r="E219" s="45">
        <v>511491839</v>
      </c>
      <c r="F219" s="6" t="s">
        <v>291</v>
      </c>
      <c r="G219" s="6" t="s">
        <v>241</v>
      </c>
      <c r="H219" s="6" t="s">
        <v>103</v>
      </c>
      <c r="I219" s="6"/>
      <c r="J219" s="17">
        <v>2.83</v>
      </c>
      <c r="K219" s="6" t="s">
        <v>104</v>
      </c>
      <c r="L219" s="18">
        <v>4.9000000000000002E-2</v>
      </c>
      <c r="M219" s="8">
        <v>2.7900000000000001E-2</v>
      </c>
      <c r="N219" s="7">
        <v>421728.90602953621</v>
      </c>
      <c r="O219" s="7">
        <v>106.31</v>
      </c>
      <c r="P219" s="7">
        <v>10.11</v>
      </c>
      <c r="Q219" s="7">
        <v>458.45</v>
      </c>
      <c r="R219" s="8">
        <v>1.9E-3</v>
      </c>
      <c r="S219" s="8">
        <f t="shared" si="3"/>
        <v>1.1472935068945616E-4</v>
      </c>
      <c r="T219" s="8">
        <f>+Q219/'סכום נכסי הקרן'!$C$42</f>
        <v>1.8104775351306866E-5</v>
      </c>
    </row>
    <row r="220" spans="1:20">
      <c r="A220" s="6" t="s">
        <v>485</v>
      </c>
      <c r="B220" s="17">
        <v>1127513</v>
      </c>
      <c r="C220" s="6" t="s">
        <v>194</v>
      </c>
      <c r="D220" s="6"/>
      <c r="E220" s="45">
        <v>511491839</v>
      </c>
      <c r="F220" s="6" t="s">
        <v>291</v>
      </c>
      <c r="G220" s="6" t="s">
        <v>241</v>
      </c>
      <c r="H220" s="6" t="s">
        <v>103</v>
      </c>
      <c r="I220" s="6"/>
      <c r="J220" s="17">
        <v>1.57</v>
      </c>
      <c r="K220" s="6" t="s">
        <v>104</v>
      </c>
      <c r="L220" s="18">
        <v>6.1499999999999999E-2</v>
      </c>
      <c r="M220" s="8">
        <v>0.02</v>
      </c>
      <c r="N220" s="7">
        <v>81157.676666666681</v>
      </c>
      <c r="O220" s="7">
        <v>108</v>
      </c>
      <c r="P220" s="7">
        <v>0</v>
      </c>
      <c r="Q220" s="7">
        <v>87.650290800000008</v>
      </c>
      <c r="R220" s="8">
        <v>1.5E-3</v>
      </c>
      <c r="S220" s="8">
        <f t="shared" si="3"/>
        <v>2.1934913188408799E-5</v>
      </c>
      <c r="T220" s="8">
        <f>+Q220/'סכום נכסי הקרן'!$C$42</f>
        <v>3.4614218004378211E-6</v>
      </c>
    </row>
    <row r="221" spans="1:20">
      <c r="A221" s="6" t="s">
        <v>486</v>
      </c>
      <c r="B221" s="17">
        <v>1129436</v>
      </c>
      <c r="C221" s="6" t="s">
        <v>194</v>
      </c>
      <c r="D221" s="6"/>
      <c r="E221" s="45">
        <v>513957472</v>
      </c>
      <c r="F221" s="6" t="s">
        <v>291</v>
      </c>
      <c r="G221" s="6" t="s">
        <v>241</v>
      </c>
      <c r="H221" s="6" t="s">
        <v>269</v>
      </c>
      <c r="I221" s="6"/>
      <c r="J221" s="17">
        <v>1.53</v>
      </c>
      <c r="K221" s="6" t="s">
        <v>104</v>
      </c>
      <c r="L221" s="18">
        <v>4.9000000000000002E-2</v>
      </c>
      <c r="M221" s="8">
        <v>1.8100000000000002E-2</v>
      </c>
      <c r="N221" s="7">
        <v>590678.20581760432</v>
      </c>
      <c r="O221" s="7">
        <v>107.02</v>
      </c>
      <c r="P221" s="7">
        <v>0</v>
      </c>
      <c r="Q221" s="7">
        <v>632.14381586600007</v>
      </c>
      <c r="R221" s="8">
        <v>2.8999999999999998E-3</v>
      </c>
      <c r="S221" s="8">
        <f t="shared" si="3"/>
        <v>1.5819707609698183E-4</v>
      </c>
      <c r="T221" s="8">
        <f>+Q221/'סכום נכסי הקרן'!$C$42</f>
        <v>2.4964165723572527E-5</v>
      </c>
    </row>
    <row r="222" spans="1:20">
      <c r="A222" s="6" t="s">
        <v>487</v>
      </c>
      <c r="B222" s="17">
        <v>1128271</v>
      </c>
      <c r="C222" s="6" t="s">
        <v>194</v>
      </c>
      <c r="D222" s="6"/>
      <c r="E222" s="45">
        <v>520041732</v>
      </c>
      <c r="F222" s="6" t="s">
        <v>398</v>
      </c>
      <c r="G222" s="6" t="s">
        <v>241</v>
      </c>
      <c r="H222" s="6" t="s">
        <v>269</v>
      </c>
      <c r="I222" s="6"/>
      <c r="J222" s="17">
        <v>0.61</v>
      </c>
      <c r="K222" s="6" t="s">
        <v>104</v>
      </c>
      <c r="L222" s="18">
        <v>4.5999999999999999E-2</v>
      </c>
      <c r="M222" s="8">
        <v>1.9400000000000001E-2</v>
      </c>
      <c r="N222" s="7">
        <v>60128.326776220398</v>
      </c>
      <c r="O222" s="7">
        <v>103.45</v>
      </c>
      <c r="P222" s="7">
        <v>0</v>
      </c>
      <c r="Q222" s="7">
        <v>62.202754050000003</v>
      </c>
      <c r="R222" s="8">
        <v>3.0000000000000001E-3</v>
      </c>
      <c r="S222" s="8">
        <f t="shared" si="3"/>
        <v>1.5566542879817733E-5</v>
      </c>
      <c r="T222" s="8">
        <f>+Q222/'סכום נכסי הקרן'!$C$42</f>
        <v>2.4564661103890136E-6</v>
      </c>
    </row>
    <row r="223" spans="1:20">
      <c r="A223" s="6" t="s">
        <v>488</v>
      </c>
      <c r="B223" s="17">
        <v>1121227</v>
      </c>
      <c r="C223" s="6" t="s">
        <v>194</v>
      </c>
      <c r="D223" s="6"/>
      <c r="E223" s="45">
        <v>510607328</v>
      </c>
      <c r="F223" s="6" t="s">
        <v>291</v>
      </c>
      <c r="G223" s="6" t="s">
        <v>489</v>
      </c>
      <c r="H223" s="6" t="s">
        <v>103</v>
      </c>
      <c r="I223" s="6"/>
      <c r="J223" s="17">
        <v>1.79</v>
      </c>
      <c r="K223" s="6" t="s">
        <v>104</v>
      </c>
      <c r="L223" s="18">
        <v>4.4999999999999998E-2</v>
      </c>
      <c r="M223" s="8">
        <v>1.7999999999999999E-2</v>
      </c>
      <c r="N223" s="7">
        <v>2795019.2207518793</v>
      </c>
      <c r="O223" s="7">
        <v>111.72</v>
      </c>
      <c r="P223" s="7">
        <v>0</v>
      </c>
      <c r="Q223" s="7">
        <v>3122.5954734239999</v>
      </c>
      <c r="R223" s="8">
        <v>1.06E-2</v>
      </c>
      <c r="S223" s="8">
        <f t="shared" si="3"/>
        <v>7.8144476198444858E-4</v>
      </c>
      <c r="T223" s="8">
        <f>+Q223/'סכום נכסי הקרן'!$C$42</f>
        <v>1.233152787857983E-4</v>
      </c>
    </row>
    <row r="224" spans="1:20">
      <c r="A224" s="6" t="s">
        <v>490</v>
      </c>
      <c r="B224" s="17">
        <v>4730123</v>
      </c>
      <c r="C224" s="6" t="s">
        <v>194</v>
      </c>
      <c r="D224" s="6"/>
      <c r="E224" s="45">
        <v>520039660</v>
      </c>
      <c r="F224" s="6" t="s">
        <v>291</v>
      </c>
      <c r="G224" s="6" t="s">
        <v>489</v>
      </c>
      <c r="H224" s="6" t="s">
        <v>269</v>
      </c>
      <c r="I224" s="6"/>
      <c r="J224" s="17">
        <v>1.38</v>
      </c>
      <c r="K224" s="6" t="s">
        <v>104</v>
      </c>
      <c r="L224" s="18">
        <v>7.5499999999999998E-2</v>
      </c>
      <c r="M224" s="8">
        <v>2.4199999999999999E-2</v>
      </c>
      <c r="N224" s="7">
        <v>1317531.1477582778</v>
      </c>
      <c r="O224" s="7">
        <v>115.67</v>
      </c>
      <c r="P224" s="7">
        <v>0</v>
      </c>
      <c r="Q224" s="7">
        <v>1523.9882786120002</v>
      </c>
      <c r="R224" s="8">
        <v>1.15E-2</v>
      </c>
      <c r="S224" s="8">
        <f t="shared" si="3"/>
        <v>3.813855069549499E-4</v>
      </c>
      <c r="T224" s="8">
        <f>+Q224/'סכום נכסי הקרן'!$C$42</f>
        <v>6.0184241296313929E-5</v>
      </c>
    </row>
    <row r="225" spans="1:20">
      <c r="A225" s="6" t="s">
        <v>491</v>
      </c>
      <c r="B225" s="17">
        <v>6390223</v>
      </c>
      <c r="C225" s="6" t="s">
        <v>194</v>
      </c>
      <c r="D225" s="6"/>
      <c r="E225" s="45">
        <v>520023896</v>
      </c>
      <c r="F225" s="6" t="s">
        <v>379</v>
      </c>
      <c r="G225" s="6" t="s">
        <v>489</v>
      </c>
      <c r="H225" s="6" t="s">
        <v>103</v>
      </c>
      <c r="I225" s="6"/>
      <c r="J225" s="17">
        <v>1.48</v>
      </c>
      <c r="K225" s="6" t="s">
        <v>104</v>
      </c>
      <c r="L225" s="18">
        <v>4.4499999999999998E-2</v>
      </c>
      <c r="M225" s="8">
        <v>1.37E-2</v>
      </c>
      <c r="N225" s="7">
        <v>633415.04951942328</v>
      </c>
      <c r="O225" s="7">
        <v>124.85</v>
      </c>
      <c r="P225" s="7">
        <v>0</v>
      </c>
      <c r="Q225" s="7">
        <v>790.81868932499992</v>
      </c>
      <c r="R225" s="8">
        <v>9.1999999999999998E-3</v>
      </c>
      <c r="S225" s="8">
        <f t="shared" si="3"/>
        <v>1.9790623784348129E-4</v>
      </c>
      <c r="T225" s="8">
        <f>+Q225/'סכום נכסי הקרן'!$C$42</f>
        <v>3.1230438900303326E-5</v>
      </c>
    </row>
    <row r="226" spans="1:20">
      <c r="A226" s="6" t="s">
        <v>492</v>
      </c>
      <c r="B226" s="17">
        <v>6390207</v>
      </c>
      <c r="C226" s="6" t="s">
        <v>194</v>
      </c>
      <c r="D226" s="6"/>
      <c r="E226" s="45">
        <v>520023896</v>
      </c>
      <c r="F226" s="6" t="s">
        <v>379</v>
      </c>
      <c r="G226" s="6" t="s">
        <v>489</v>
      </c>
      <c r="H226" s="6" t="s">
        <v>103</v>
      </c>
      <c r="I226" s="6"/>
      <c r="J226" s="17">
        <v>4.01</v>
      </c>
      <c r="K226" s="6" t="s">
        <v>104</v>
      </c>
      <c r="L226" s="18">
        <v>4.9500000000000002E-2</v>
      </c>
      <c r="M226" s="8">
        <v>3.7199999999999997E-2</v>
      </c>
      <c r="N226" s="7">
        <v>73788230.711564228</v>
      </c>
      <c r="O226" s="7">
        <v>129.01</v>
      </c>
      <c r="P226" s="7">
        <v>0</v>
      </c>
      <c r="Q226" s="7">
        <v>95194.196440989006</v>
      </c>
      <c r="R226" s="8">
        <v>1.89E-2</v>
      </c>
      <c r="S226" s="8">
        <f t="shared" si="3"/>
        <v>2.3822812405015176E-2</v>
      </c>
      <c r="T226" s="8">
        <f>+Q226/'סכום נכסי הקרן'!$C$42</f>
        <v>3.7593402580701966E-3</v>
      </c>
    </row>
    <row r="227" spans="1:20">
      <c r="A227" s="6" t="s">
        <v>493</v>
      </c>
      <c r="B227" s="17">
        <v>7980154</v>
      </c>
      <c r="C227" s="6" t="s">
        <v>194</v>
      </c>
      <c r="D227" s="6"/>
      <c r="E227" s="45">
        <v>520032285</v>
      </c>
      <c r="F227" s="6" t="s">
        <v>379</v>
      </c>
      <c r="G227" s="6" t="s">
        <v>247</v>
      </c>
      <c r="H227" s="6" t="s">
        <v>103</v>
      </c>
      <c r="I227" s="6"/>
      <c r="J227" s="17">
        <v>5.13</v>
      </c>
      <c r="K227" s="6" t="s">
        <v>104</v>
      </c>
      <c r="L227" s="18">
        <v>4.9500000000000002E-2</v>
      </c>
      <c r="M227" s="8">
        <v>6.1899999999999997E-2</v>
      </c>
      <c r="N227" s="7">
        <v>8649479.7361616343</v>
      </c>
      <c r="O227" s="7">
        <v>113.59</v>
      </c>
      <c r="P227" s="7">
        <v>0</v>
      </c>
      <c r="Q227" s="7">
        <v>9824.9440323060007</v>
      </c>
      <c r="R227" s="8">
        <v>7.0000000000000001E-3</v>
      </c>
      <c r="S227" s="8">
        <f t="shared" si="3"/>
        <v>2.4587402102447696E-3</v>
      </c>
      <c r="T227" s="8">
        <f>+Q227/'סכום נכסי הקרן'!$C$42</f>
        <v>3.8799957365920638E-4</v>
      </c>
    </row>
    <row r="228" spans="1:20">
      <c r="A228" s="6" t="s">
        <v>494</v>
      </c>
      <c r="B228" s="17">
        <v>7980121</v>
      </c>
      <c r="C228" s="6" t="s">
        <v>194</v>
      </c>
      <c r="D228" s="6"/>
      <c r="E228" s="45">
        <v>520032285</v>
      </c>
      <c r="F228" s="6" t="s">
        <v>379</v>
      </c>
      <c r="G228" s="6" t="s">
        <v>247</v>
      </c>
      <c r="H228" s="6" t="s">
        <v>103</v>
      </c>
      <c r="I228" s="6"/>
      <c r="J228" s="17">
        <v>0.95</v>
      </c>
      <c r="K228" s="6" t="s">
        <v>104</v>
      </c>
      <c r="L228" s="18">
        <v>4.4999999999999998E-2</v>
      </c>
      <c r="M228" s="8">
        <v>2.9100000000000001E-2</v>
      </c>
      <c r="N228" s="7">
        <v>4933435.6694640862</v>
      </c>
      <c r="O228" s="7">
        <v>125.02</v>
      </c>
      <c r="P228" s="7">
        <v>0</v>
      </c>
      <c r="Q228" s="7">
        <v>6167.7812739640003</v>
      </c>
      <c r="R228" s="8">
        <v>1.6500000000000001E-2</v>
      </c>
      <c r="S228" s="8">
        <f t="shared" si="3"/>
        <v>1.5435173754094807E-3</v>
      </c>
      <c r="T228" s="8">
        <f>+Q228/'סכום נכסי הקרן'!$C$42</f>
        <v>2.4357355083676628E-4</v>
      </c>
    </row>
    <row r="229" spans="1:20">
      <c r="A229" s="6" t="s">
        <v>495</v>
      </c>
      <c r="B229" s="17">
        <v>1105535</v>
      </c>
      <c r="C229" s="6" t="s">
        <v>194</v>
      </c>
      <c r="D229" s="6"/>
      <c r="E229" s="6"/>
      <c r="F229" s="6" t="s">
        <v>379</v>
      </c>
      <c r="G229" s="6" t="s">
        <v>496</v>
      </c>
      <c r="H229" s="6" t="s">
        <v>103</v>
      </c>
      <c r="I229" s="6"/>
      <c r="J229" s="17">
        <v>0.66</v>
      </c>
      <c r="K229" s="6" t="s">
        <v>104</v>
      </c>
      <c r="L229" s="18">
        <v>4.4499999999999998E-2</v>
      </c>
      <c r="M229" s="8">
        <v>0.42599999999999999</v>
      </c>
      <c r="N229" s="7">
        <v>4573877.2411507228</v>
      </c>
      <c r="O229" s="7">
        <v>100.98</v>
      </c>
      <c r="P229" s="7">
        <v>0</v>
      </c>
      <c r="Q229" s="7">
        <v>4618.7012381140003</v>
      </c>
      <c r="R229" s="8">
        <v>1.3899999999999999E-2</v>
      </c>
      <c r="S229" s="8">
        <f t="shared" si="3"/>
        <v>1.1558525337057618E-3</v>
      </c>
      <c r="T229" s="8">
        <f>+Q229/'סכום נכסי הקרן'!$C$42</f>
        <v>1.8239840403720548E-4</v>
      </c>
    </row>
    <row r="230" spans="1:20">
      <c r="A230" s="6" t="s">
        <v>497</v>
      </c>
      <c r="B230" s="17">
        <v>1113034</v>
      </c>
      <c r="C230" s="6" t="s">
        <v>194</v>
      </c>
      <c r="D230" s="6"/>
      <c r="E230" s="6"/>
      <c r="F230" s="6" t="s">
        <v>379</v>
      </c>
      <c r="G230" s="6" t="s">
        <v>496</v>
      </c>
      <c r="H230" s="6" t="s">
        <v>103</v>
      </c>
      <c r="I230" s="6"/>
      <c r="J230" s="17">
        <v>1.53</v>
      </c>
      <c r="K230" s="6" t="s">
        <v>104</v>
      </c>
      <c r="L230" s="18">
        <v>4.9000000000000002E-2</v>
      </c>
      <c r="M230" s="8">
        <v>0.42009999999999997</v>
      </c>
      <c r="N230" s="7">
        <v>39129729.96856337</v>
      </c>
      <c r="O230" s="7">
        <v>77.959999999999994</v>
      </c>
      <c r="P230" s="7">
        <v>0</v>
      </c>
      <c r="Q230" s="7">
        <v>30505.537483491997</v>
      </c>
      <c r="R230" s="8">
        <v>3.7100000000000001E-2</v>
      </c>
      <c r="S230" s="8">
        <f t="shared" si="3"/>
        <v>7.6341596857103355E-3</v>
      </c>
      <c r="T230" s="8">
        <f>+Q230/'סכום נכסי הקרן'!$C$42</f>
        <v>1.2047025915792203E-3</v>
      </c>
    </row>
    <row r="231" spans="1:20">
      <c r="A231" s="6" t="s">
        <v>498</v>
      </c>
      <c r="B231" s="17">
        <v>1109503</v>
      </c>
      <c r="C231" s="6" t="s">
        <v>194</v>
      </c>
      <c r="D231" s="6"/>
      <c r="E231" s="6"/>
      <c r="F231" s="6" t="s">
        <v>291</v>
      </c>
      <c r="G231" s="6" t="s">
        <v>499</v>
      </c>
      <c r="H231" s="6" t="s">
        <v>103</v>
      </c>
      <c r="I231" s="6"/>
      <c r="J231" s="17">
        <v>2.25</v>
      </c>
      <c r="K231" s="6" t="s">
        <v>104</v>
      </c>
      <c r="L231" s="18">
        <v>5.3999999999999999E-2</v>
      </c>
      <c r="M231" s="8">
        <v>0.19950000000000001</v>
      </c>
      <c r="N231" s="7">
        <v>7248404.3715435788</v>
      </c>
      <c r="O231" s="7">
        <v>90.18</v>
      </c>
      <c r="P231" s="7">
        <v>313.56855000000002</v>
      </c>
      <c r="Q231" s="7">
        <v>6850.1796122579999</v>
      </c>
      <c r="R231" s="8">
        <v>2.41E-2</v>
      </c>
      <c r="S231" s="8">
        <f t="shared" si="3"/>
        <v>1.7142908910906553E-3</v>
      </c>
      <c r="T231" s="8">
        <f>+Q231/'סכום נכסי הקרן'!$C$42</f>
        <v>2.7052233176144284E-4</v>
      </c>
    </row>
    <row r="232" spans="1:20">
      <c r="A232" s="6" t="s">
        <v>500</v>
      </c>
      <c r="B232" s="17">
        <v>1109495</v>
      </c>
      <c r="C232" s="6" t="s">
        <v>194</v>
      </c>
      <c r="D232" s="6"/>
      <c r="E232" s="6"/>
      <c r="F232" s="6" t="s">
        <v>291</v>
      </c>
      <c r="G232" s="6" t="s">
        <v>499</v>
      </c>
      <c r="H232" s="6" t="s">
        <v>103</v>
      </c>
      <c r="I232" s="6"/>
      <c r="J232" s="17">
        <v>1.79</v>
      </c>
      <c r="K232" s="6" t="s">
        <v>104</v>
      </c>
      <c r="L232" s="18">
        <v>4.4999999999999998E-2</v>
      </c>
      <c r="M232" s="8">
        <v>0.24990000000000001</v>
      </c>
      <c r="N232" s="7">
        <v>1635860.554251262</v>
      </c>
      <c r="O232" s="7">
        <v>89.15</v>
      </c>
      <c r="P232" s="7">
        <v>49.865850000000002</v>
      </c>
      <c r="Q232" s="7">
        <v>1508.2355341150001</v>
      </c>
      <c r="R232" s="8">
        <v>8.2000000000000007E-3</v>
      </c>
      <c r="S232" s="8">
        <f t="shared" si="3"/>
        <v>3.7744330573842089E-4</v>
      </c>
      <c r="T232" s="8">
        <f>+Q232/'סכום נכסי הקרן'!$C$42</f>
        <v>5.9562145320123024E-5</v>
      </c>
    </row>
    <row r="233" spans="1:20">
      <c r="A233" s="6" t="s">
        <v>504</v>
      </c>
      <c r="B233" s="17">
        <v>1131267</v>
      </c>
      <c r="C233" s="6" t="s">
        <v>194</v>
      </c>
      <c r="D233" s="6"/>
      <c r="E233" s="45">
        <v>520043035</v>
      </c>
      <c r="F233" s="6" t="s">
        <v>379</v>
      </c>
      <c r="G233" s="6"/>
      <c r="H233" s="6"/>
      <c r="I233" s="6"/>
      <c r="J233" s="17">
        <v>0.91</v>
      </c>
      <c r="K233" s="6" t="s">
        <v>104</v>
      </c>
      <c r="L233" s="18">
        <v>0.06</v>
      </c>
      <c r="M233" s="8">
        <v>5.6300000000000003E-2</v>
      </c>
      <c r="N233" s="7">
        <v>9.9999999999999985E-3</v>
      </c>
      <c r="O233" s="7">
        <v>100.53</v>
      </c>
      <c r="P233" s="7">
        <v>0</v>
      </c>
      <c r="Q233" s="7">
        <v>1.0053E-5</v>
      </c>
      <c r="R233" s="8">
        <v>0</v>
      </c>
      <c r="S233" s="8">
        <f t="shared" si="3"/>
        <v>2.5158123295476121E-12</v>
      </c>
      <c r="T233" s="8">
        <f>+Q233/'סכום נכסי הקרן'!$C$42</f>
        <v>3.9700579475774442E-13</v>
      </c>
    </row>
    <row r="234" spans="1:20">
      <c r="A234" s="6" t="s">
        <v>505</v>
      </c>
      <c r="B234" s="17">
        <v>1131275</v>
      </c>
      <c r="C234" s="6" t="s">
        <v>194</v>
      </c>
      <c r="D234" s="6"/>
      <c r="E234" s="45">
        <v>520043035</v>
      </c>
      <c r="F234" s="6" t="s">
        <v>379</v>
      </c>
      <c r="G234" s="6"/>
      <c r="H234" s="6"/>
      <c r="I234" s="6"/>
      <c r="J234" s="17">
        <v>2.4300000000000002</v>
      </c>
      <c r="K234" s="6" t="s">
        <v>104</v>
      </c>
      <c r="L234" s="18">
        <v>0.42620000000000002</v>
      </c>
      <c r="M234" s="8">
        <v>0.1656</v>
      </c>
      <c r="N234" s="7">
        <v>1468008.4275164257</v>
      </c>
      <c r="O234" s="7">
        <v>98.93</v>
      </c>
      <c r="P234" s="7">
        <v>0</v>
      </c>
      <c r="Q234" s="7">
        <v>1452.300737342</v>
      </c>
      <c r="R234" s="8">
        <v>6.1000000000000004E-3</v>
      </c>
      <c r="S234" s="8">
        <f t="shared" si="3"/>
        <v>3.6344534976783964E-4</v>
      </c>
      <c r="T234" s="8">
        <f>+Q234/'סכום נכסי הקרן'!$C$42</f>
        <v>5.7353208838726644E-5</v>
      </c>
    </row>
    <row r="235" spans="1:20">
      <c r="A235" s="6" t="s">
        <v>506</v>
      </c>
      <c r="B235" s="17">
        <v>1128289</v>
      </c>
      <c r="C235" s="6" t="s">
        <v>194</v>
      </c>
      <c r="D235" s="6"/>
      <c r="E235" s="45">
        <v>513785634</v>
      </c>
      <c r="F235" s="6" t="s">
        <v>379</v>
      </c>
      <c r="G235" s="6"/>
      <c r="H235" s="6"/>
      <c r="I235" s="6"/>
      <c r="J235" s="17">
        <v>2.7</v>
      </c>
      <c r="K235" s="6" t="s">
        <v>104</v>
      </c>
      <c r="L235" s="18">
        <v>7.3999999999999996E-2</v>
      </c>
      <c r="M235" s="8">
        <v>2.9499999999999998E-2</v>
      </c>
      <c r="N235" s="7">
        <v>11078454.43510519</v>
      </c>
      <c r="O235" s="7">
        <v>114.08</v>
      </c>
      <c r="P235" s="7">
        <v>0</v>
      </c>
      <c r="Q235" s="7">
        <v>12638.300819568001</v>
      </c>
      <c r="R235" s="8">
        <v>6.4199999999999993E-2</v>
      </c>
      <c r="S235" s="8">
        <f t="shared" si="3"/>
        <v>3.1627964812892539E-3</v>
      </c>
      <c r="T235" s="8">
        <f>+Q235/'סכום נכסי הקרן'!$C$42</f>
        <v>4.9910262222819526E-4</v>
      </c>
    </row>
    <row r="236" spans="1:20">
      <c r="A236" s="6" t="s">
        <v>501</v>
      </c>
      <c r="B236" s="17">
        <v>6110431</v>
      </c>
      <c r="C236" s="6" t="s">
        <v>194</v>
      </c>
      <c r="D236" s="6"/>
      <c r="E236" s="45">
        <v>520005067</v>
      </c>
      <c r="F236" s="6" t="s">
        <v>291</v>
      </c>
      <c r="G236" s="6"/>
      <c r="H236" s="6"/>
      <c r="I236" s="6"/>
      <c r="J236" s="17">
        <v>7.89</v>
      </c>
      <c r="K236" s="6" t="s">
        <v>104</v>
      </c>
      <c r="L236" s="18">
        <v>6.8000000000000005E-2</v>
      </c>
      <c r="M236" s="8">
        <v>3.8199999999999998E-2</v>
      </c>
      <c r="N236" s="7">
        <v>31808763.687275488</v>
      </c>
      <c r="O236" s="7">
        <v>75.61</v>
      </c>
      <c r="P236" s="7">
        <v>0</v>
      </c>
      <c r="Q236" s="7">
        <v>24050.606223948998</v>
      </c>
      <c r="R236" s="8">
        <v>2.8400000000000002E-2</v>
      </c>
      <c r="S236" s="8">
        <f t="shared" si="3"/>
        <v>6.0187816245205836E-3</v>
      </c>
      <c r="T236" s="8">
        <f>+Q236/'סכום נכסי הקרן'!$C$42</f>
        <v>9.4978912149054271E-4</v>
      </c>
    </row>
    <row r="237" spans="1:20">
      <c r="A237" s="6" t="s">
        <v>502</v>
      </c>
      <c r="B237" s="17">
        <v>6110480</v>
      </c>
      <c r="C237" s="6" t="s">
        <v>194</v>
      </c>
      <c r="D237" s="6"/>
      <c r="E237" s="45">
        <v>520005067</v>
      </c>
      <c r="F237" s="6" t="s">
        <v>291</v>
      </c>
      <c r="G237" s="6"/>
      <c r="H237" s="6"/>
      <c r="I237" s="6"/>
      <c r="J237" s="17">
        <v>5.67</v>
      </c>
      <c r="K237" s="6" t="s">
        <v>104</v>
      </c>
      <c r="L237" s="18">
        <v>5.9499999999999997E-2</v>
      </c>
      <c r="M237" s="8">
        <v>9.1899999999999996E-2</v>
      </c>
      <c r="N237" s="7">
        <v>3630908.0101068905</v>
      </c>
      <c r="O237" s="7">
        <v>60.81</v>
      </c>
      <c r="P237" s="7">
        <v>0</v>
      </c>
      <c r="Q237" s="7">
        <v>2207.955160946</v>
      </c>
      <c r="R237" s="8">
        <v>9.9000000000000008E-3</v>
      </c>
      <c r="S237" s="8">
        <f t="shared" si="3"/>
        <v>5.5255155843989153E-4</v>
      </c>
      <c r="T237" s="8">
        <f>+Q237/'סכום נכסי הקרן'!$C$42</f>
        <v>8.7194966026144459E-5</v>
      </c>
    </row>
    <row r="238" spans="1:20">
      <c r="A238" s="6" t="s">
        <v>503</v>
      </c>
      <c r="B238" s="17">
        <v>6110365</v>
      </c>
      <c r="C238" s="6" t="s">
        <v>194</v>
      </c>
      <c r="D238" s="6"/>
      <c r="E238" s="45">
        <v>520005067</v>
      </c>
      <c r="F238" s="6" t="s">
        <v>291</v>
      </c>
      <c r="G238" s="6"/>
      <c r="H238" s="6"/>
      <c r="I238" s="6"/>
      <c r="J238" s="17">
        <v>7.89</v>
      </c>
      <c r="K238" s="6" t="s">
        <v>104</v>
      </c>
      <c r="L238" s="18">
        <v>0.06</v>
      </c>
      <c r="M238" s="8">
        <v>3.9699999999999999E-2</v>
      </c>
      <c r="N238" s="7">
        <v>38914584.840000004</v>
      </c>
      <c r="O238" s="7">
        <v>80</v>
      </c>
      <c r="P238" s="7">
        <v>0</v>
      </c>
      <c r="Q238" s="7">
        <v>31131.667872000002</v>
      </c>
      <c r="R238" s="8">
        <v>2.69E-2</v>
      </c>
      <c r="S238" s="8">
        <f t="shared" si="3"/>
        <v>7.7908518722529475E-3</v>
      </c>
      <c r="T238" s="8">
        <f>+Q238/'סכום נכסי הקרן'!$C$42</f>
        <v>1.2294292793850093E-3</v>
      </c>
    </row>
    <row r="239" spans="1:20">
      <c r="A239" s="6" t="s">
        <v>507</v>
      </c>
      <c r="B239" s="17">
        <v>1116755</v>
      </c>
      <c r="C239" s="6" t="s">
        <v>194</v>
      </c>
      <c r="D239" s="6"/>
      <c r="E239" s="45">
        <v>520018136</v>
      </c>
      <c r="F239" s="6" t="s">
        <v>291</v>
      </c>
      <c r="G239" s="6"/>
      <c r="H239" s="6"/>
      <c r="I239" s="6"/>
      <c r="J239" s="17">
        <v>4.26</v>
      </c>
      <c r="K239" s="6" t="s">
        <v>104</v>
      </c>
      <c r="L239" s="18">
        <v>0.06</v>
      </c>
      <c r="M239" s="8">
        <v>0.30909999999999999</v>
      </c>
      <c r="N239" s="7">
        <v>44069.240941716911</v>
      </c>
      <c r="O239" s="7">
        <v>34.83</v>
      </c>
      <c r="P239" s="7">
        <v>0</v>
      </c>
      <c r="Q239" s="7">
        <v>15.34931662</v>
      </c>
      <c r="R239" s="8">
        <v>5.0000000000000001E-4</v>
      </c>
      <c r="S239" s="8">
        <f t="shared" si="3"/>
        <v>3.8412414207426722E-6</v>
      </c>
      <c r="T239" s="8">
        <f>+Q239/'סכום נכסי הקרן'!$C$42</f>
        <v>6.061640946693878E-7</v>
      </c>
    </row>
    <row r="240" spans="1:20">
      <c r="A240" s="6" t="s">
        <v>508</v>
      </c>
      <c r="B240" s="17">
        <v>1131416</v>
      </c>
      <c r="C240" s="6" t="s">
        <v>194</v>
      </c>
      <c r="D240" s="6"/>
      <c r="E240" s="45">
        <v>511396046</v>
      </c>
      <c r="F240" s="6" t="s">
        <v>303</v>
      </c>
      <c r="G240" s="6"/>
      <c r="H240" s="6"/>
      <c r="I240" s="6"/>
      <c r="J240" s="17">
        <v>2.71</v>
      </c>
      <c r="K240" s="6" t="s">
        <v>104</v>
      </c>
      <c r="L240" s="18">
        <v>3.85E-2</v>
      </c>
      <c r="M240" s="8">
        <v>1.9300000000000001E-2</v>
      </c>
      <c r="N240" s="7">
        <v>8490213.9213607796</v>
      </c>
      <c r="O240" s="7">
        <v>104.94</v>
      </c>
      <c r="P240" s="7">
        <v>618.88991999999996</v>
      </c>
      <c r="Q240" s="7">
        <v>9528.5204090759999</v>
      </c>
      <c r="R240" s="8">
        <v>2.9100000000000001E-2</v>
      </c>
      <c r="S240" s="8">
        <f t="shared" si="3"/>
        <v>2.384558751367697E-3</v>
      </c>
      <c r="T240" s="8">
        <f>+Q240/'סכום נכסי הקרן'!$C$42</f>
        <v>3.76293426625943E-4</v>
      </c>
    </row>
    <row r="241" spans="1:20">
      <c r="A241" s="6" t="s">
        <v>2302</v>
      </c>
      <c r="B241" s="17">
        <v>701005415</v>
      </c>
      <c r="C241" s="6" t="s">
        <v>194</v>
      </c>
      <c r="D241" s="6"/>
      <c r="E241" s="6"/>
      <c r="F241" s="6" t="s">
        <v>119</v>
      </c>
      <c r="G241" s="6"/>
      <c r="H241" s="6"/>
      <c r="I241" s="6"/>
      <c r="K241" s="6" t="s">
        <v>104</v>
      </c>
      <c r="N241" s="7">
        <v>11879493.217784477</v>
      </c>
      <c r="O241" s="7">
        <v>106.16</v>
      </c>
      <c r="P241" s="7">
        <v>0</v>
      </c>
      <c r="Q241" s="7">
        <v>12611.27</v>
      </c>
      <c r="S241" s="8">
        <f t="shared" si="3"/>
        <v>3.156031886725745E-3</v>
      </c>
      <c r="T241" s="8">
        <f>+Q241/'סכום נכסי הקרן'!$C$42</f>
        <v>4.9803514067984676E-4</v>
      </c>
    </row>
    <row r="242" spans="1:20">
      <c r="A242" s="6" t="s">
        <v>2302</v>
      </c>
      <c r="B242" s="17">
        <v>701005407</v>
      </c>
      <c r="C242" s="6" t="s">
        <v>194</v>
      </c>
      <c r="D242" s="6"/>
      <c r="E242" s="6"/>
      <c r="F242" s="6" t="s">
        <v>119</v>
      </c>
      <c r="G242" s="6"/>
      <c r="H242" s="6"/>
      <c r="I242" s="6"/>
      <c r="K242" s="6" t="s">
        <v>104</v>
      </c>
      <c r="N242" s="7">
        <v>8259591.3734392747</v>
      </c>
      <c r="O242" s="7">
        <v>105.72</v>
      </c>
      <c r="P242" s="7">
        <v>0</v>
      </c>
      <c r="Q242" s="7">
        <v>8732.0400000000009</v>
      </c>
      <c r="S242" s="8">
        <f t="shared" si="3"/>
        <v>2.1852356405155609E-3</v>
      </c>
      <c r="T242" s="8">
        <f>+Q242/'סכום נכסי הקרן'!$C$42</f>
        <v>3.4483939918993485E-4</v>
      </c>
    </row>
    <row r="243" spans="1:20">
      <c r="A243" s="6" t="s">
        <v>2303</v>
      </c>
      <c r="B243" s="17">
        <v>701006082</v>
      </c>
      <c r="C243" s="6" t="s">
        <v>194</v>
      </c>
      <c r="D243" s="6"/>
      <c r="E243" s="6"/>
      <c r="F243" s="6" t="s">
        <v>291</v>
      </c>
      <c r="G243" s="6"/>
      <c r="H243" s="6"/>
      <c r="I243" s="6"/>
      <c r="K243" s="6" t="s">
        <v>104</v>
      </c>
      <c r="N243" s="7">
        <v>11012792.338709679</v>
      </c>
      <c r="O243" s="7">
        <v>99.2</v>
      </c>
      <c r="P243" s="7">
        <v>0</v>
      </c>
      <c r="Q243" s="7">
        <v>10924.69</v>
      </c>
      <c r="S243" s="8">
        <f t="shared" si="3"/>
        <v>2.7339570077076995E-3</v>
      </c>
      <c r="T243" s="8">
        <f>+Q243/'סכום נכסי הקרן'!$C$42</f>
        <v>4.3142994488530617E-4</v>
      </c>
    </row>
    <row r="244" spans="1:20">
      <c r="A244" s="6" t="s">
        <v>509</v>
      </c>
      <c r="B244" s="17">
        <v>1122282</v>
      </c>
      <c r="C244" s="6" t="s">
        <v>194</v>
      </c>
      <c r="D244" s="6"/>
      <c r="E244" s="45">
        <v>513389270</v>
      </c>
      <c r="F244" s="6" t="s">
        <v>412</v>
      </c>
      <c r="G244" s="6"/>
      <c r="H244" s="6"/>
      <c r="I244" s="6"/>
      <c r="J244" s="17">
        <v>0.57999999999999996</v>
      </c>
      <c r="K244" s="6" t="s">
        <v>104</v>
      </c>
      <c r="L244" s="18">
        <v>5.6500000000000002E-2</v>
      </c>
      <c r="M244" s="8">
        <v>3.0300000000000001E-2</v>
      </c>
      <c r="N244" s="7">
        <v>0</v>
      </c>
      <c r="O244" s="7">
        <v>109.01</v>
      </c>
      <c r="P244" s="7">
        <v>0</v>
      </c>
      <c r="Q244" s="7">
        <v>0</v>
      </c>
      <c r="R244" s="8">
        <v>0</v>
      </c>
      <c r="S244" s="8">
        <f t="shared" si="3"/>
        <v>0</v>
      </c>
      <c r="T244" s="8">
        <f>+Q244/'סכום נכסי הקרן'!$C$42</f>
        <v>0</v>
      </c>
    </row>
    <row r="245" spans="1:20">
      <c r="A245" s="6" t="s">
        <v>510</v>
      </c>
      <c r="B245" s="17">
        <v>1134493</v>
      </c>
      <c r="C245" s="6" t="s">
        <v>194</v>
      </c>
      <c r="D245" s="6"/>
      <c r="E245" s="45">
        <v>520031808</v>
      </c>
      <c r="F245" s="6" t="s">
        <v>412</v>
      </c>
      <c r="G245" s="6"/>
      <c r="H245" s="6"/>
      <c r="I245" s="6"/>
      <c r="J245" s="17">
        <v>4.6900000000000004</v>
      </c>
      <c r="K245" s="6" t="s">
        <v>104</v>
      </c>
      <c r="L245" s="18">
        <v>0.02</v>
      </c>
      <c r="M245" s="8">
        <v>3.3599999999999998E-2</v>
      </c>
      <c r="N245" s="7">
        <v>3218147.8050123043</v>
      </c>
      <c r="O245" s="7">
        <v>93.47</v>
      </c>
      <c r="P245" s="7">
        <v>112.75497</v>
      </c>
      <c r="Q245" s="7">
        <v>3120.7577233450002</v>
      </c>
      <c r="R245" s="8">
        <v>1.44E-2</v>
      </c>
      <c r="S245" s="8">
        <f t="shared" si="3"/>
        <v>7.8098485605513648E-4</v>
      </c>
      <c r="T245" s="8">
        <f>+Q245/'סכום נכסי הקרן'!$C$42</f>
        <v>1.2324270369073421E-4</v>
      </c>
    </row>
    <row r="246" spans="1:20">
      <c r="A246" s="6" t="s">
        <v>511</v>
      </c>
      <c r="B246" s="17">
        <v>7560071</v>
      </c>
      <c r="C246" s="6" t="s">
        <v>194</v>
      </c>
      <c r="D246" s="6"/>
      <c r="E246" s="45">
        <v>520029315</v>
      </c>
      <c r="F246" s="6" t="s">
        <v>315</v>
      </c>
      <c r="G246" s="6"/>
      <c r="H246" s="6"/>
      <c r="I246" s="6"/>
      <c r="J246" s="17">
        <v>2.62</v>
      </c>
      <c r="K246" s="6" t="s">
        <v>104</v>
      </c>
      <c r="L246" s="18">
        <v>0.08</v>
      </c>
      <c r="M246" s="8">
        <v>9.3399999999999997E-2</v>
      </c>
      <c r="N246" s="7">
        <v>300116.3093103448</v>
      </c>
      <c r="O246" s="7">
        <v>116</v>
      </c>
      <c r="P246" s="7">
        <v>0</v>
      </c>
      <c r="Q246" s="7">
        <v>348.13491880000004</v>
      </c>
      <c r="R246" s="8">
        <v>8.3000000000000001E-3</v>
      </c>
      <c r="S246" s="8">
        <f t="shared" si="3"/>
        <v>8.7122463052133377E-5</v>
      </c>
      <c r="T246" s="8">
        <f>+Q246/'סכום נכסי הקרן'!$C$42</f>
        <v>1.3748292064171573E-5</v>
      </c>
    </row>
    <row r="247" spans="1:20">
      <c r="A247" s="6" t="s">
        <v>512</v>
      </c>
      <c r="B247" s="17">
        <v>7560048</v>
      </c>
      <c r="C247" s="6" t="s">
        <v>194</v>
      </c>
      <c r="D247" s="6"/>
      <c r="E247" s="45">
        <v>520029315</v>
      </c>
      <c r="F247" s="6" t="s">
        <v>315</v>
      </c>
      <c r="G247" s="6"/>
      <c r="H247" s="6"/>
      <c r="I247" s="6"/>
      <c r="J247" s="17">
        <v>5.81</v>
      </c>
      <c r="K247" s="6" t="s">
        <v>104</v>
      </c>
      <c r="L247" s="18">
        <v>5.0999999999999997E-2</v>
      </c>
      <c r="M247" s="8">
        <v>0.1613</v>
      </c>
      <c r="N247" s="7">
        <v>954908.66723404254</v>
      </c>
      <c r="O247" s="7">
        <v>71.91</v>
      </c>
      <c r="P247" s="7">
        <v>0</v>
      </c>
      <c r="Q247" s="7">
        <v>686.674822608</v>
      </c>
      <c r="R247" s="8">
        <v>4.1000000000000003E-3</v>
      </c>
      <c r="S247" s="8">
        <f t="shared" si="3"/>
        <v>1.7184372675889046E-4</v>
      </c>
      <c r="T247" s="8">
        <f>+Q247/'סכום נכסי הקרן'!$C$42</f>
        <v>2.7117664745809431E-5</v>
      </c>
    </row>
    <row r="248" spans="1:20">
      <c r="A248" s="6" t="s">
        <v>513</v>
      </c>
      <c r="B248" s="17">
        <v>7300114</v>
      </c>
      <c r="C248" s="6" t="s">
        <v>194</v>
      </c>
      <c r="D248" s="6"/>
      <c r="E248" s="45">
        <v>520025586</v>
      </c>
      <c r="F248" s="6" t="s">
        <v>379</v>
      </c>
      <c r="G248" s="6"/>
      <c r="H248" s="6"/>
      <c r="I248" s="6"/>
      <c r="J248" s="17">
        <v>0.99</v>
      </c>
      <c r="K248" s="6" t="s">
        <v>104</v>
      </c>
      <c r="L248" s="18">
        <v>5.6000000000000001E-2</v>
      </c>
      <c r="M248" s="8">
        <v>1.0800000000000001E-2</v>
      </c>
      <c r="N248" s="7">
        <v>2636163.2900090418</v>
      </c>
      <c r="O248" s="7">
        <v>110.6</v>
      </c>
      <c r="P248" s="7">
        <v>2972.56954</v>
      </c>
      <c r="Q248" s="7">
        <v>5888.1661387499998</v>
      </c>
      <c r="R248" s="8">
        <v>4.9599999999999998E-2</v>
      </c>
      <c r="S248" s="8">
        <f t="shared" si="3"/>
        <v>1.4735423227187909E-3</v>
      </c>
      <c r="T248" s="8">
        <f>+Q248/'סכום נכסי הקרן'!$C$42</f>
        <v>2.3253119243808642E-4</v>
      </c>
    </row>
    <row r="249" spans="1:20">
      <c r="A249" s="6" t="s">
        <v>3433</v>
      </c>
      <c r="B249" s="17">
        <v>11386689</v>
      </c>
      <c r="C249" s="6" t="s">
        <v>194</v>
      </c>
      <c r="D249" s="6" t="s">
        <v>119</v>
      </c>
      <c r="E249" s="6" t="s">
        <v>3432</v>
      </c>
      <c r="F249" s="6" t="s">
        <v>291</v>
      </c>
      <c r="G249" s="6" t="s">
        <v>416</v>
      </c>
      <c r="H249" s="6" t="s">
        <v>103</v>
      </c>
      <c r="I249" s="6" t="s">
        <v>2736</v>
      </c>
      <c r="K249" s="6" t="s">
        <v>104</v>
      </c>
      <c r="L249">
        <v>2.0499999999999998</v>
      </c>
      <c r="M249">
        <v>0</v>
      </c>
      <c r="N249" s="7">
        <v>1161150.26</v>
      </c>
      <c r="O249" s="7">
        <v>99.2</v>
      </c>
      <c r="P249" s="7">
        <v>0</v>
      </c>
      <c r="Q249" s="7">
        <v>1151.8610579199999</v>
      </c>
      <c r="R249">
        <v>0</v>
      </c>
      <c r="S249" s="8">
        <f t="shared" si="3"/>
        <v>2.8825885322201252E-4</v>
      </c>
      <c r="T249" s="8">
        <f>+Q249/'סכום נכסי הקרן'!$C$42</f>
        <v>4.5488462623100149E-5</v>
      </c>
    </row>
    <row r="250" spans="1:20">
      <c r="A250" s="6" t="s">
        <v>3435</v>
      </c>
      <c r="B250" s="17">
        <v>1980317</v>
      </c>
      <c r="C250" s="6" t="s">
        <v>194</v>
      </c>
      <c r="D250" s="6" t="s">
        <v>119</v>
      </c>
      <c r="E250" s="6" t="s">
        <v>2760</v>
      </c>
      <c r="F250" s="6" t="s">
        <v>291</v>
      </c>
      <c r="G250" s="6" t="s">
        <v>2759</v>
      </c>
      <c r="H250" s="6" t="s">
        <v>269</v>
      </c>
      <c r="I250" s="6" t="s">
        <v>3436</v>
      </c>
      <c r="J250">
        <v>0.01</v>
      </c>
      <c r="K250" s="6" t="s">
        <v>104</v>
      </c>
      <c r="L250">
        <v>7</v>
      </c>
      <c r="M250">
        <v>7.76</v>
      </c>
      <c r="N250" s="7">
        <v>16965752.446408119</v>
      </c>
      <c r="O250" s="7">
        <v>122.22</v>
      </c>
      <c r="P250" s="7">
        <v>0</v>
      </c>
      <c r="Q250" s="7">
        <v>20735.54264</v>
      </c>
      <c r="R250">
        <v>0.34</v>
      </c>
      <c r="S250" s="8">
        <f t="shared" si="3"/>
        <v>5.1891707782325911E-3</v>
      </c>
      <c r="T250" s="8">
        <f>+Q250/'סכום נכסי הקרן'!$C$42</f>
        <v>8.1887303148575521E-4</v>
      </c>
    </row>
    <row r="251" spans="1:20">
      <c r="A251" s="6" t="s">
        <v>3437</v>
      </c>
      <c r="B251" s="17">
        <v>22604878</v>
      </c>
      <c r="C251" s="6" t="s">
        <v>194</v>
      </c>
      <c r="D251" s="6" t="s">
        <v>119</v>
      </c>
      <c r="E251" s="6" t="s">
        <v>3438</v>
      </c>
      <c r="F251" s="6" t="s">
        <v>291</v>
      </c>
      <c r="G251" s="6" t="s">
        <v>449</v>
      </c>
      <c r="H251" s="6" t="s">
        <v>103</v>
      </c>
      <c r="I251" s="6" t="s">
        <v>2762</v>
      </c>
      <c r="K251" s="6" t="s">
        <v>104</v>
      </c>
      <c r="L251">
        <v>2.6</v>
      </c>
      <c r="M251">
        <v>0</v>
      </c>
      <c r="N251" s="7">
        <v>870862.69</v>
      </c>
      <c r="O251" s="7">
        <v>105.72</v>
      </c>
      <c r="P251" s="7">
        <v>0</v>
      </c>
      <c r="Q251" s="7">
        <v>920.67603586799999</v>
      </c>
      <c r="R251">
        <v>0.21</v>
      </c>
      <c r="S251" s="8">
        <f t="shared" si="3"/>
        <v>2.3040367278978751E-4</v>
      </c>
      <c r="T251" s="8">
        <f>+Q251/'סכום נכסי הקרן'!$C$42</f>
        <v>3.6358671176184712E-5</v>
      </c>
    </row>
    <row r="252" spans="1:20">
      <c r="A252" s="6" t="s">
        <v>3437</v>
      </c>
      <c r="B252" s="17">
        <v>22604879</v>
      </c>
      <c r="C252" s="6" t="s">
        <v>194</v>
      </c>
      <c r="D252" s="6" t="s">
        <v>119</v>
      </c>
      <c r="E252" s="6" t="s">
        <v>3438</v>
      </c>
      <c r="F252" s="6" t="s">
        <v>291</v>
      </c>
      <c r="G252" s="6" t="s">
        <v>449</v>
      </c>
      <c r="H252" s="6" t="s">
        <v>103</v>
      </c>
      <c r="I252" s="6" t="s">
        <v>2762</v>
      </c>
      <c r="K252" s="6" t="s">
        <v>104</v>
      </c>
      <c r="L252">
        <v>2.6</v>
      </c>
      <c r="M252">
        <v>0</v>
      </c>
      <c r="N252" s="7">
        <v>1252532.79</v>
      </c>
      <c r="O252" s="7">
        <v>106.16</v>
      </c>
      <c r="P252" s="7">
        <v>0</v>
      </c>
      <c r="Q252" s="7">
        <v>1329.6888098639999</v>
      </c>
      <c r="R252">
        <v>0</v>
      </c>
      <c r="S252" s="8">
        <f t="shared" si="3"/>
        <v>3.3276111631526324E-4</v>
      </c>
      <c r="T252" s="8">
        <f>+Q252/'סכום נכסי הקרן'!$C$42</f>
        <v>5.2511107404808177E-5</v>
      </c>
    </row>
    <row r="253" spans="1:20">
      <c r="A253" s="6" t="s">
        <v>3439</v>
      </c>
      <c r="B253" s="17">
        <v>1138551</v>
      </c>
      <c r="C253" s="6" t="s">
        <v>194</v>
      </c>
      <c r="D253" s="6" t="s">
        <v>119</v>
      </c>
      <c r="E253" s="6" t="s">
        <v>3440</v>
      </c>
      <c r="F253" s="6" t="s">
        <v>271</v>
      </c>
      <c r="G253" s="6" t="s">
        <v>241</v>
      </c>
      <c r="H253" s="6" t="s">
        <v>167</v>
      </c>
      <c r="I253" s="6" t="s">
        <v>2755</v>
      </c>
      <c r="J253">
        <v>3.73</v>
      </c>
      <c r="K253" s="6" t="s">
        <v>104</v>
      </c>
      <c r="L253">
        <v>3.2</v>
      </c>
      <c r="M253">
        <v>1.98</v>
      </c>
      <c r="N253" s="7">
        <v>7.86</v>
      </c>
      <c r="O253" s="7">
        <v>5290000</v>
      </c>
      <c r="P253" s="7">
        <v>6.3554000000000004</v>
      </c>
      <c r="Q253" s="7">
        <v>422.14940000000001</v>
      </c>
      <c r="R253">
        <v>0</v>
      </c>
      <c r="S253" s="8">
        <f t="shared" si="3"/>
        <v>1.0564494831703241E-4</v>
      </c>
      <c r="T253" s="8">
        <f>+Q253/'סכום נכסי הקרן'!$C$42</f>
        <v>1.6671218348105537E-5</v>
      </c>
    </row>
    <row r="254" spans="1:20">
      <c r="A254" s="13" t="s">
        <v>514</v>
      </c>
      <c r="B254" s="14"/>
      <c r="C254" s="13"/>
      <c r="D254" s="13"/>
      <c r="E254" s="13"/>
      <c r="F254" s="13"/>
      <c r="G254" s="13"/>
      <c r="H254" s="13"/>
      <c r="I254" s="13"/>
      <c r="J254" s="14">
        <v>4.38</v>
      </c>
      <c r="K254" s="13"/>
      <c r="M254" s="16">
        <v>2.7199999999999998E-2</v>
      </c>
      <c r="N254" s="15">
        <v>1040469926.9955254</v>
      </c>
      <c r="P254">
        <v>0</v>
      </c>
      <c r="Q254" s="15">
        <v>1107587.311368637</v>
      </c>
      <c r="S254" s="60">
        <v>0.27657302995064464</v>
      </c>
      <c r="T254" s="60">
        <f>SUM(T255:T457)</f>
        <v>4.3740035891126947E-2</v>
      </c>
    </row>
    <row r="255" spans="1:20">
      <c r="A255" s="6" t="s">
        <v>515</v>
      </c>
      <c r="B255" s="17">
        <v>6040323</v>
      </c>
      <c r="C255" s="6" t="s">
        <v>194</v>
      </c>
      <c r="D255" s="6"/>
      <c r="E255" s="45">
        <v>520018078</v>
      </c>
      <c r="F255" s="6" t="s">
        <v>271</v>
      </c>
      <c r="G255" s="6" t="s">
        <v>102</v>
      </c>
      <c r="H255" s="6" t="s">
        <v>103</v>
      </c>
      <c r="I255" s="6"/>
      <c r="J255" s="17">
        <v>6.15</v>
      </c>
      <c r="K255" s="6" t="s">
        <v>104</v>
      </c>
      <c r="L255" s="18">
        <v>3.0099999999999998E-2</v>
      </c>
      <c r="M255" s="8">
        <v>2.06E-2</v>
      </c>
      <c r="N255" s="7">
        <v>3907898.6348099485</v>
      </c>
      <c r="O255" s="7">
        <v>106.55</v>
      </c>
      <c r="P255" s="7">
        <v>0</v>
      </c>
      <c r="Q255" s="7">
        <v>4163.8659953899996</v>
      </c>
      <c r="R255" s="8">
        <v>3.2000000000000002E-3</v>
      </c>
      <c r="S255" s="8">
        <f t="shared" ref="S255:S318" si="4">+Q255/$Q$11</f>
        <v>1.0420277936721578E-3</v>
      </c>
      <c r="T255" s="8">
        <f>+Q255/'סכום נכסי הקרן'!$C$42</f>
        <v>1.6443638006212607E-4</v>
      </c>
    </row>
    <row r="256" spans="1:20">
      <c r="A256" s="6" t="s">
        <v>516</v>
      </c>
      <c r="B256" s="17">
        <v>2310167</v>
      </c>
      <c r="C256" s="6" t="s">
        <v>194</v>
      </c>
      <c r="D256" s="6"/>
      <c r="E256" s="45">
        <v>520032046</v>
      </c>
      <c r="F256" s="6" t="s">
        <v>271</v>
      </c>
      <c r="G256" s="6" t="s">
        <v>102</v>
      </c>
      <c r="H256" s="6" t="s">
        <v>103</v>
      </c>
      <c r="I256" s="6"/>
      <c r="J256" s="17">
        <v>7.19</v>
      </c>
      <c r="K256" s="6" t="s">
        <v>104</v>
      </c>
      <c r="L256" s="18">
        <v>2.98E-2</v>
      </c>
      <c r="M256" s="8">
        <v>2.5700000000000001E-2</v>
      </c>
      <c r="N256" s="7">
        <v>60825631.203883491</v>
      </c>
      <c r="O256" s="7">
        <v>103</v>
      </c>
      <c r="P256" s="7">
        <v>0</v>
      </c>
      <c r="Q256" s="7">
        <v>62650.400139999998</v>
      </c>
      <c r="R256" s="8">
        <v>2.18E-2</v>
      </c>
      <c r="S256" s="8">
        <f t="shared" si="4"/>
        <v>1.5678568499284139E-2</v>
      </c>
      <c r="T256" s="8">
        <f>+Q256/'סכום נכסי הקרן'!$C$42</f>
        <v>2.4741442255517159E-3</v>
      </c>
    </row>
    <row r="257" spans="1:20">
      <c r="A257" s="6" t="s">
        <v>517</v>
      </c>
      <c r="B257" s="17">
        <v>2310134</v>
      </c>
      <c r="C257" s="6" t="s">
        <v>194</v>
      </c>
      <c r="D257" s="6"/>
      <c r="E257" s="45">
        <v>520032046</v>
      </c>
      <c r="F257" s="6" t="s">
        <v>271</v>
      </c>
      <c r="G257" s="6" t="s">
        <v>102</v>
      </c>
      <c r="H257" s="6" t="s">
        <v>103</v>
      </c>
      <c r="I257" s="6"/>
      <c r="J257" s="17">
        <v>2.85</v>
      </c>
      <c r="K257" s="6" t="s">
        <v>104</v>
      </c>
      <c r="L257" s="18">
        <v>2.7400000000000001E-2</v>
      </c>
      <c r="M257" s="8">
        <v>9.9000000000000008E-3</v>
      </c>
      <c r="N257" s="7">
        <v>25649528.384354029</v>
      </c>
      <c r="O257" s="7">
        <v>105.19</v>
      </c>
      <c r="P257" s="7">
        <v>0</v>
      </c>
      <c r="Q257" s="7">
        <v>26980.738907502</v>
      </c>
      <c r="R257" s="8">
        <v>1.14E-2</v>
      </c>
      <c r="S257" s="8">
        <f t="shared" si="4"/>
        <v>6.7520616337211287E-3</v>
      </c>
      <c r="T257" s="8">
        <f>+Q257/'סכום נכסי הקרן'!$C$42</f>
        <v>1.065503799176766E-3</v>
      </c>
    </row>
    <row r="258" spans="1:20">
      <c r="A258" s="6" t="s">
        <v>518</v>
      </c>
      <c r="B258" s="17">
        <v>2310175</v>
      </c>
      <c r="C258" s="6" t="s">
        <v>194</v>
      </c>
      <c r="D258" s="6"/>
      <c r="E258" s="45">
        <v>520032046</v>
      </c>
      <c r="F258" s="6" t="s">
        <v>271</v>
      </c>
      <c r="G258" s="6" t="s">
        <v>102</v>
      </c>
      <c r="H258" s="6" t="s">
        <v>103</v>
      </c>
      <c r="I258" s="6"/>
      <c r="J258" s="17">
        <v>4.71</v>
      </c>
      <c r="K258" s="6" t="s">
        <v>104</v>
      </c>
      <c r="L258" s="18">
        <v>2.47E-2</v>
      </c>
      <c r="M258" s="8">
        <v>1.7000000000000001E-2</v>
      </c>
      <c r="N258" s="7">
        <v>33126650.446556814</v>
      </c>
      <c r="O258" s="7">
        <v>103.77</v>
      </c>
      <c r="P258" s="7">
        <v>0</v>
      </c>
      <c r="Q258" s="7">
        <v>34375.525168392</v>
      </c>
      <c r="R258" s="8">
        <v>9.1000000000000004E-3</v>
      </c>
      <c r="S258" s="8">
        <f t="shared" si="4"/>
        <v>8.6026429974450265E-3</v>
      </c>
      <c r="T258" s="8">
        <f>+Q258/'סכום נכסי הקרן'!$C$42</f>
        <v>1.3575333422552781E-3</v>
      </c>
    </row>
    <row r="259" spans="1:20">
      <c r="A259" s="6" t="s">
        <v>519</v>
      </c>
      <c r="B259" s="17">
        <v>1940485</v>
      </c>
      <c r="C259" s="6" t="s">
        <v>194</v>
      </c>
      <c r="D259" s="6"/>
      <c r="E259" s="45">
        <v>520032640</v>
      </c>
      <c r="F259" s="6" t="s">
        <v>271</v>
      </c>
      <c r="G259" s="6" t="s">
        <v>102</v>
      </c>
      <c r="H259" s="6" t="s">
        <v>103</v>
      </c>
      <c r="I259" s="6"/>
      <c r="J259" s="17">
        <v>1.38</v>
      </c>
      <c r="K259" s="6" t="s">
        <v>104</v>
      </c>
      <c r="L259" s="18">
        <v>5.8999999999999997E-2</v>
      </c>
      <c r="M259" s="8">
        <v>5.7999999999999996E-3</v>
      </c>
      <c r="N259" s="7">
        <v>15318487.286255207</v>
      </c>
      <c r="O259" s="7">
        <v>108.07</v>
      </c>
      <c r="P259" s="7">
        <v>0</v>
      </c>
      <c r="Q259" s="7">
        <v>16554.689210256001</v>
      </c>
      <c r="R259" s="8">
        <v>1.29E-2</v>
      </c>
      <c r="S259" s="8">
        <f t="shared" si="4"/>
        <v>4.142891796179337E-3</v>
      </c>
      <c r="T259" s="8">
        <f>+Q259/'סכום נכסי הקרן'!$C$42</f>
        <v>6.5376579596987362E-4</v>
      </c>
    </row>
    <row r="260" spans="1:20">
      <c r="A260" s="6" t="s">
        <v>520</v>
      </c>
      <c r="B260" s="17">
        <v>1940493</v>
      </c>
      <c r="C260" s="6" t="s">
        <v>194</v>
      </c>
      <c r="D260" s="6"/>
      <c r="E260" s="45">
        <v>520032640</v>
      </c>
      <c r="F260" s="6" t="s">
        <v>271</v>
      </c>
      <c r="G260" s="6" t="s">
        <v>102</v>
      </c>
      <c r="H260" s="6" t="s">
        <v>103</v>
      </c>
      <c r="I260" s="6"/>
      <c r="J260" s="17">
        <v>1.41</v>
      </c>
      <c r="K260" s="6" t="s">
        <v>104</v>
      </c>
      <c r="L260" s="18">
        <v>1.8120000000000001E-2</v>
      </c>
      <c r="M260" s="8">
        <v>4.4999999999999997E-3</v>
      </c>
      <c r="N260" s="7">
        <v>4214108.5392108876</v>
      </c>
      <c r="O260" s="7">
        <v>102.14</v>
      </c>
      <c r="P260" s="7">
        <v>0</v>
      </c>
      <c r="Q260" s="7">
        <v>4304.2904619500005</v>
      </c>
      <c r="R260" s="8">
        <v>6.1999999999999998E-3</v>
      </c>
      <c r="S260" s="8">
        <f t="shared" si="4"/>
        <v>1.077169701992241E-3</v>
      </c>
      <c r="T260" s="8">
        <f>+Q260/'סכום נכסי הקרן'!$C$42</f>
        <v>1.6998192138810691E-4</v>
      </c>
    </row>
    <row r="261" spans="1:20">
      <c r="A261" s="6" t="s">
        <v>521</v>
      </c>
      <c r="B261" s="17">
        <v>1119635</v>
      </c>
      <c r="C261" s="6" t="s">
        <v>194</v>
      </c>
      <c r="D261" s="6"/>
      <c r="E261" s="45">
        <v>520043027</v>
      </c>
      <c r="F261" s="6" t="s">
        <v>522</v>
      </c>
      <c r="G261" s="6" t="s">
        <v>284</v>
      </c>
      <c r="H261" s="6" t="s">
        <v>269</v>
      </c>
      <c r="I261" s="6"/>
      <c r="J261" s="17">
        <v>1.95</v>
      </c>
      <c r="K261" s="6" t="s">
        <v>104</v>
      </c>
      <c r="L261" s="18">
        <v>4.8399999999999999E-2</v>
      </c>
      <c r="M261" s="8">
        <v>7.6E-3</v>
      </c>
      <c r="N261" s="7">
        <v>2393739.293293247</v>
      </c>
      <c r="O261" s="7">
        <v>108.1</v>
      </c>
      <c r="P261" s="7">
        <v>1027.2148099999999</v>
      </c>
      <c r="Q261" s="7">
        <v>3614.8469860499999</v>
      </c>
      <c r="R261" s="8">
        <v>3.5999999999999999E-3</v>
      </c>
      <c r="S261" s="8">
        <f t="shared" si="4"/>
        <v>9.0463310623024125E-4</v>
      </c>
      <c r="T261" s="8">
        <f>+Q261/'סכום נכסי הקרן'!$C$42</f>
        <v>1.4275491899178527E-4</v>
      </c>
    </row>
    <row r="262" spans="1:20">
      <c r="A262" s="6" t="s">
        <v>523</v>
      </c>
      <c r="B262" s="17">
        <v>1134212</v>
      </c>
      <c r="C262" s="6" t="s">
        <v>194</v>
      </c>
      <c r="D262" s="6"/>
      <c r="E262" s="45">
        <v>513141879</v>
      </c>
      <c r="F262" s="6" t="s">
        <v>271</v>
      </c>
      <c r="G262" s="6" t="s">
        <v>284</v>
      </c>
      <c r="H262" s="6" t="s">
        <v>103</v>
      </c>
      <c r="I262" s="6"/>
      <c r="J262" s="17">
        <v>2.4900000000000002</v>
      </c>
      <c r="K262" s="6" t="s">
        <v>104</v>
      </c>
      <c r="L262" s="18">
        <v>1.95E-2</v>
      </c>
      <c r="M262" s="8">
        <v>0.01</v>
      </c>
      <c r="N262" s="7">
        <v>3080153.998405152</v>
      </c>
      <c r="O262" s="7">
        <v>103.27</v>
      </c>
      <c r="P262" s="7">
        <v>0</v>
      </c>
      <c r="Q262" s="7">
        <v>3180.8750341530003</v>
      </c>
      <c r="R262" s="8">
        <v>4.3E-3</v>
      </c>
      <c r="S262" s="8">
        <f t="shared" si="4"/>
        <v>7.9602950658234364E-4</v>
      </c>
      <c r="T262" s="8">
        <f>+Q262/'סכום נכסי הקרן'!$C$42</f>
        <v>1.2561681298706647E-4</v>
      </c>
    </row>
    <row r="263" spans="1:20">
      <c r="A263" s="6" t="s">
        <v>524</v>
      </c>
      <c r="B263" s="17">
        <v>6040281</v>
      </c>
      <c r="C263" s="6" t="s">
        <v>194</v>
      </c>
      <c r="D263" s="6"/>
      <c r="E263" s="45">
        <v>520018078</v>
      </c>
      <c r="F263" s="6" t="s">
        <v>271</v>
      </c>
      <c r="G263" s="6" t="s">
        <v>284</v>
      </c>
      <c r="H263" s="6" t="s">
        <v>103</v>
      </c>
      <c r="I263" s="6"/>
      <c r="J263" s="17">
        <v>0.2</v>
      </c>
      <c r="K263" s="6" t="s">
        <v>104</v>
      </c>
      <c r="L263" s="18">
        <v>5.3999999999999999E-2</v>
      </c>
      <c r="M263" s="8">
        <v>2.3999999999999998E-3</v>
      </c>
      <c r="N263" s="7">
        <v>7581740.8001442673</v>
      </c>
      <c r="O263" s="7">
        <v>105.36</v>
      </c>
      <c r="P263" s="7">
        <v>0</v>
      </c>
      <c r="Q263" s="7">
        <v>7988.1221070319998</v>
      </c>
      <c r="R263" s="8">
        <v>3.2000000000000002E-3</v>
      </c>
      <c r="S263" s="8">
        <f t="shared" si="4"/>
        <v>1.9990665559338461E-3</v>
      </c>
      <c r="T263" s="8">
        <f>+Q263/'סכום נכסי הקרן'!$C$42</f>
        <v>3.1546113256979478E-4</v>
      </c>
    </row>
    <row r="264" spans="1:20">
      <c r="A264" s="6" t="s">
        <v>525</v>
      </c>
      <c r="B264" s="17">
        <v>1138205</v>
      </c>
      <c r="C264" s="6" t="s">
        <v>194</v>
      </c>
      <c r="D264" s="6"/>
      <c r="E264" s="45">
        <v>513686154</v>
      </c>
      <c r="F264" s="6" t="s">
        <v>271</v>
      </c>
      <c r="G264" s="6" t="s">
        <v>284</v>
      </c>
      <c r="H264" s="6" t="s">
        <v>103</v>
      </c>
      <c r="I264" s="6"/>
      <c r="J264" s="17">
        <v>4.5599999999999996</v>
      </c>
      <c r="K264" s="6" t="s">
        <v>104</v>
      </c>
      <c r="L264" s="18">
        <v>2.07E-2</v>
      </c>
      <c r="M264" s="8">
        <v>1.6E-2</v>
      </c>
      <c r="N264" s="7">
        <v>600663.62557922374</v>
      </c>
      <c r="O264" s="7">
        <v>102.81</v>
      </c>
      <c r="P264" s="7">
        <v>0</v>
      </c>
      <c r="Q264" s="7">
        <v>617.54227345799995</v>
      </c>
      <c r="R264" s="8">
        <v>2.3E-3</v>
      </c>
      <c r="S264" s="8">
        <f t="shared" si="4"/>
        <v>1.5454296882348547E-4</v>
      </c>
      <c r="T264" s="8">
        <f>+Q264/'סכום נכסי הקרן'!$C$42</f>
        <v>2.4387532186481409E-5</v>
      </c>
    </row>
    <row r="265" spans="1:20">
      <c r="A265" s="6" t="s">
        <v>526</v>
      </c>
      <c r="B265" s="17">
        <v>1940550</v>
      </c>
      <c r="C265" s="6" t="s">
        <v>194</v>
      </c>
      <c r="D265" s="6"/>
      <c r="E265" s="45">
        <v>520032640</v>
      </c>
      <c r="F265" s="6" t="s">
        <v>271</v>
      </c>
      <c r="G265" s="6" t="s">
        <v>284</v>
      </c>
      <c r="H265" s="6" t="s">
        <v>103</v>
      </c>
      <c r="I265" s="6"/>
      <c r="J265" s="17">
        <v>4.42</v>
      </c>
      <c r="K265" s="6" t="s">
        <v>104</v>
      </c>
      <c r="L265" s="18">
        <v>6.5000000000000002E-2</v>
      </c>
      <c r="M265" s="8">
        <v>1.49E-2</v>
      </c>
      <c r="N265" s="7">
        <v>538271.39475040254</v>
      </c>
      <c r="O265" s="7">
        <v>124.2</v>
      </c>
      <c r="P265" s="7">
        <v>0</v>
      </c>
      <c r="Q265" s="7">
        <v>668.53307228000006</v>
      </c>
      <c r="R265" s="8">
        <v>2.3E-3</v>
      </c>
      <c r="S265" s="8">
        <f t="shared" si="4"/>
        <v>1.6730366516983677E-4</v>
      </c>
      <c r="T265" s="8">
        <f>+Q265/'סכום נכסי הקרן'!$C$42</f>
        <v>2.6401223881662988E-5</v>
      </c>
    </row>
    <row r="266" spans="1:20">
      <c r="A266" s="6" t="s">
        <v>527</v>
      </c>
      <c r="B266" s="17">
        <v>1940436</v>
      </c>
      <c r="C266" s="6" t="s">
        <v>194</v>
      </c>
      <c r="D266" s="6"/>
      <c r="E266" s="45">
        <v>520032640</v>
      </c>
      <c r="F266" s="6" t="s">
        <v>271</v>
      </c>
      <c r="G266" s="6" t="s">
        <v>284</v>
      </c>
      <c r="H266" s="6" t="s">
        <v>103</v>
      </c>
      <c r="I266" s="6"/>
      <c r="J266" s="17">
        <v>0.17</v>
      </c>
      <c r="K266" s="6" t="s">
        <v>104</v>
      </c>
      <c r="L266" s="18">
        <v>2.4119999999999999E-2</v>
      </c>
      <c r="M266" s="8">
        <v>2.5000000000000001E-3</v>
      </c>
      <c r="N266" s="7">
        <v>2939175.6155449478</v>
      </c>
      <c r="O266" s="7">
        <v>100.56</v>
      </c>
      <c r="P266" s="7">
        <v>0</v>
      </c>
      <c r="Q266" s="7">
        <v>2955.634998992</v>
      </c>
      <c r="R266" s="8">
        <v>3.0000000000000001E-3</v>
      </c>
      <c r="S266" s="8">
        <f t="shared" si="4"/>
        <v>7.3966208814349129E-4</v>
      </c>
      <c r="T266" s="8">
        <f>+Q266/'סכום נכסי הקרן'!$C$42</f>
        <v>1.1672179665658252E-4</v>
      </c>
    </row>
    <row r="267" spans="1:20">
      <c r="A267" s="6" t="s">
        <v>528</v>
      </c>
      <c r="B267" s="17">
        <v>1940410</v>
      </c>
      <c r="C267" s="6" t="s">
        <v>194</v>
      </c>
      <c r="D267" s="6"/>
      <c r="E267" s="45">
        <v>520032640</v>
      </c>
      <c r="F267" s="6" t="s">
        <v>271</v>
      </c>
      <c r="G267" s="6" t="s">
        <v>284</v>
      </c>
      <c r="H267" s="6" t="s">
        <v>103</v>
      </c>
      <c r="I267" s="6"/>
      <c r="J267" s="17">
        <v>2.17</v>
      </c>
      <c r="K267" s="6" t="s">
        <v>104</v>
      </c>
      <c r="L267" s="18">
        <v>6.0999999999999999E-2</v>
      </c>
      <c r="M267" s="8">
        <v>9.1000000000000004E-3</v>
      </c>
      <c r="N267" s="7">
        <v>9266728.0749606509</v>
      </c>
      <c r="O267" s="7">
        <v>113.09</v>
      </c>
      <c r="P267" s="7">
        <v>0</v>
      </c>
      <c r="Q267" s="7">
        <v>10479.742779972999</v>
      </c>
      <c r="R267" s="8">
        <v>6.3E-3</v>
      </c>
      <c r="S267" s="8">
        <f t="shared" si="4"/>
        <v>2.622606793628135E-3</v>
      </c>
      <c r="T267" s="8">
        <f>+Q267/'סכום נכסי הקרן'!$C$42</f>
        <v>4.1385841154082509E-4</v>
      </c>
    </row>
    <row r="268" spans="1:20">
      <c r="A268" s="6" t="s">
        <v>529</v>
      </c>
      <c r="B268" s="17">
        <v>1134980</v>
      </c>
      <c r="C268" s="6" t="s">
        <v>194</v>
      </c>
      <c r="D268" s="6"/>
      <c r="E268" s="45">
        <v>520043613</v>
      </c>
      <c r="F268" s="6" t="s">
        <v>268</v>
      </c>
      <c r="G268" s="6" t="s">
        <v>284</v>
      </c>
      <c r="H268" s="6" t="s">
        <v>103</v>
      </c>
      <c r="I268" s="6"/>
      <c r="J268" s="17">
        <v>1.74</v>
      </c>
      <c r="K268" s="6" t="s">
        <v>104</v>
      </c>
      <c r="L268" s="18">
        <v>1.24E-2</v>
      </c>
      <c r="M268" s="8">
        <v>8.3000000000000001E-3</v>
      </c>
      <c r="N268" s="7">
        <v>1219286.2710314789</v>
      </c>
      <c r="O268" s="7">
        <v>101.02</v>
      </c>
      <c r="P268" s="7">
        <v>0</v>
      </c>
      <c r="Q268" s="7">
        <v>1231.7229909959999</v>
      </c>
      <c r="R268" s="8">
        <v>2.3E-3</v>
      </c>
      <c r="S268" s="8">
        <f t="shared" si="4"/>
        <v>3.0824469186660686E-4</v>
      </c>
      <c r="T268" s="8">
        <f>+Q268/'סכום נכסי הקרן'!$C$42</f>
        <v>4.864231224129643E-5</v>
      </c>
    </row>
    <row r="269" spans="1:20">
      <c r="A269" s="6" t="s">
        <v>530</v>
      </c>
      <c r="B269" s="17">
        <v>2300150</v>
      </c>
      <c r="C269" s="6" t="s">
        <v>194</v>
      </c>
      <c r="D269" s="6"/>
      <c r="E269" s="45">
        <v>520031931</v>
      </c>
      <c r="F269" s="6" t="s">
        <v>303</v>
      </c>
      <c r="G269" s="6" t="s">
        <v>299</v>
      </c>
      <c r="H269" s="6" t="s">
        <v>103</v>
      </c>
      <c r="I269" s="6"/>
      <c r="J269" s="17">
        <v>3.33</v>
      </c>
      <c r="K269" s="6" t="s">
        <v>104</v>
      </c>
      <c r="L269" s="18">
        <v>1.5140000000000001E-2</v>
      </c>
      <c r="M269" s="8">
        <v>1.21E-2</v>
      </c>
      <c r="N269" s="7">
        <v>5780454.8759493669</v>
      </c>
      <c r="O269" s="7">
        <v>101.12</v>
      </c>
      <c r="P269" s="7">
        <v>0</v>
      </c>
      <c r="Q269" s="7">
        <v>5845.1959705600002</v>
      </c>
      <c r="R269" s="8">
        <v>7.3000000000000001E-3</v>
      </c>
      <c r="S269" s="8">
        <f t="shared" si="4"/>
        <v>1.4627888283454561E-3</v>
      </c>
      <c r="T269" s="8">
        <f>+Q269/'סכום נכסי הקרן'!$C$42</f>
        <v>2.3083424567859725E-4</v>
      </c>
    </row>
    <row r="270" spans="1:20">
      <c r="A270" s="6" t="s">
        <v>531</v>
      </c>
      <c r="B270" s="17">
        <v>2300176</v>
      </c>
      <c r="C270" s="6" t="s">
        <v>194</v>
      </c>
      <c r="D270" s="6"/>
      <c r="E270" s="45">
        <v>520031931</v>
      </c>
      <c r="F270" s="6" t="s">
        <v>303</v>
      </c>
      <c r="G270" s="6" t="s">
        <v>299</v>
      </c>
      <c r="H270" s="6" t="s">
        <v>103</v>
      </c>
      <c r="I270" s="6"/>
      <c r="J270" s="17">
        <v>6.42</v>
      </c>
      <c r="K270" s="6" t="s">
        <v>104</v>
      </c>
      <c r="L270" s="18">
        <v>3.6499999999999998E-2</v>
      </c>
      <c r="M270" s="8">
        <v>2.8000000000000001E-2</v>
      </c>
      <c r="N270" s="7">
        <v>17044560.979408264</v>
      </c>
      <c r="O270" s="7">
        <v>105.79</v>
      </c>
      <c r="P270" s="7">
        <v>0</v>
      </c>
      <c r="Q270" s="7">
        <v>18031.441060116002</v>
      </c>
      <c r="R270" s="8">
        <v>9.7999999999999997E-3</v>
      </c>
      <c r="S270" s="8">
        <f t="shared" si="4"/>
        <v>4.5124561562270866E-3</v>
      </c>
      <c r="T270" s="8">
        <f>+Q270/'סכום נכסי הקרן'!$C$42</f>
        <v>7.1208461043457461E-4</v>
      </c>
    </row>
    <row r="271" spans="1:20">
      <c r="A271" s="6" t="s">
        <v>532</v>
      </c>
      <c r="B271" s="17">
        <v>6040158</v>
      </c>
      <c r="C271" s="6" t="s">
        <v>194</v>
      </c>
      <c r="D271" s="6"/>
      <c r="E271" s="45">
        <v>520018078</v>
      </c>
      <c r="F271" s="6" t="s">
        <v>271</v>
      </c>
      <c r="G271" s="6" t="s">
        <v>299</v>
      </c>
      <c r="H271" s="6" t="s">
        <v>103</v>
      </c>
      <c r="I271" s="6"/>
      <c r="J271" s="17">
        <v>3.51</v>
      </c>
      <c r="K271" s="6" t="s">
        <v>104</v>
      </c>
      <c r="L271" s="18">
        <v>1.554E-2</v>
      </c>
      <c r="M271" s="8">
        <v>1.12E-2</v>
      </c>
      <c r="N271" s="7">
        <v>2354839.6008306299</v>
      </c>
      <c r="O271" s="7">
        <v>101.73</v>
      </c>
      <c r="P271" s="7">
        <v>0</v>
      </c>
      <c r="Q271" s="7">
        <v>2395.5783259249997</v>
      </c>
      <c r="R271" s="8">
        <v>2.3999999999999998E-3</v>
      </c>
      <c r="S271" s="8">
        <f t="shared" si="4"/>
        <v>5.9950517146713841E-4</v>
      </c>
      <c r="T271" s="8">
        <f>+Q271/'סכום נכסי הקרן'!$C$42</f>
        <v>9.4604444164754934E-5</v>
      </c>
    </row>
    <row r="272" spans="1:20">
      <c r="A272" s="6" t="s">
        <v>533</v>
      </c>
      <c r="B272" s="17">
        <v>6910137</v>
      </c>
      <c r="C272" s="6" t="s">
        <v>194</v>
      </c>
      <c r="D272" s="6"/>
      <c r="E272" s="45">
        <v>520007030</v>
      </c>
      <c r="F272" s="6" t="s">
        <v>271</v>
      </c>
      <c r="G272" s="6" t="s">
        <v>299</v>
      </c>
      <c r="H272" s="6" t="s">
        <v>103</v>
      </c>
      <c r="I272" s="6"/>
      <c r="J272" s="17">
        <v>3.19</v>
      </c>
      <c r="K272" s="6" t="s">
        <v>104</v>
      </c>
      <c r="L272" s="18">
        <v>6.4000000000000001E-2</v>
      </c>
      <c r="M272" s="8">
        <v>1.1900000000000001E-2</v>
      </c>
      <c r="N272" s="7">
        <v>2475015.273762628</v>
      </c>
      <c r="O272" s="7">
        <v>117.79</v>
      </c>
      <c r="P272" s="7">
        <v>0</v>
      </c>
      <c r="Q272" s="7">
        <v>2915.3204909649999</v>
      </c>
      <c r="R272" s="8">
        <v>7.1000000000000004E-3</v>
      </c>
      <c r="S272" s="8">
        <f t="shared" si="4"/>
        <v>7.295731856910917E-4</v>
      </c>
      <c r="T272" s="8">
        <f>+Q272/'סכום נכסי הקרן'!$C$42</f>
        <v>1.1512972530479433E-4</v>
      </c>
    </row>
    <row r="273" spans="1:20">
      <c r="A273" s="6" t="s">
        <v>534</v>
      </c>
      <c r="B273" s="17">
        <v>7480031</v>
      </c>
      <c r="C273" s="6" t="s">
        <v>194</v>
      </c>
      <c r="D273" s="6"/>
      <c r="E273" s="45">
        <v>520029935</v>
      </c>
      <c r="F273" s="6" t="s">
        <v>271</v>
      </c>
      <c r="G273" s="6" t="s">
        <v>299</v>
      </c>
      <c r="H273" s="6" t="s">
        <v>103</v>
      </c>
      <c r="I273" s="6"/>
      <c r="J273" s="17">
        <v>1.17</v>
      </c>
      <c r="K273" s="6" t="s">
        <v>104</v>
      </c>
      <c r="L273" s="18">
        <v>6.0999999999999999E-2</v>
      </c>
      <c r="M273" s="8">
        <v>7.0000000000000001E-3</v>
      </c>
      <c r="N273" s="7">
        <v>831790.57721252437</v>
      </c>
      <c r="O273" s="7">
        <v>108.27</v>
      </c>
      <c r="P273" s="7">
        <v>0</v>
      </c>
      <c r="Q273" s="7">
        <v>900.57965794799998</v>
      </c>
      <c r="R273" s="8">
        <v>2.7000000000000001E-3</v>
      </c>
      <c r="S273" s="8">
        <f t="shared" si="4"/>
        <v>2.2537445610318807E-4</v>
      </c>
      <c r="T273" s="8">
        <f>+Q273/'סכום נכסי הקרן'!$C$42</f>
        <v>3.5565039574883453E-5</v>
      </c>
    </row>
    <row r="274" spans="1:20">
      <c r="A274" s="6" t="s">
        <v>535</v>
      </c>
      <c r="B274" s="17">
        <v>7480106</v>
      </c>
      <c r="C274" s="6" t="s">
        <v>194</v>
      </c>
      <c r="D274" s="6"/>
      <c r="E274" s="45">
        <v>520029935</v>
      </c>
      <c r="F274" s="6" t="s">
        <v>271</v>
      </c>
      <c r="G274" s="6" t="s">
        <v>299</v>
      </c>
      <c r="H274" s="6" t="s">
        <v>103</v>
      </c>
      <c r="I274" s="6"/>
      <c r="J274" s="17">
        <v>0.17</v>
      </c>
      <c r="K274" s="6" t="s">
        <v>104</v>
      </c>
      <c r="L274" s="18">
        <v>2.12E-2</v>
      </c>
      <c r="M274" s="8">
        <v>2.3E-3</v>
      </c>
      <c r="N274" s="7">
        <v>4826968.3033595383</v>
      </c>
      <c r="O274" s="7">
        <v>100.49</v>
      </c>
      <c r="P274" s="7">
        <v>0</v>
      </c>
      <c r="Q274" s="7">
        <v>4850.6204480460001</v>
      </c>
      <c r="R274" s="8">
        <v>5.8999999999999999E-3</v>
      </c>
      <c r="S274" s="8">
        <f t="shared" si="4"/>
        <v>1.2138914482393206E-3</v>
      </c>
      <c r="T274" s="8">
        <f>+Q274/'סכום נכסי הקרן'!$C$42</f>
        <v>1.9155718950011625E-4</v>
      </c>
    </row>
    <row r="275" spans="1:20">
      <c r="A275" s="6" t="s">
        <v>536</v>
      </c>
      <c r="B275" s="17">
        <v>4160156</v>
      </c>
      <c r="C275" s="6" t="s">
        <v>194</v>
      </c>
      <c r="D275" s="6"/>
      <c r="E275" s="45">
        <v>520038910</v>
      </c>
      <c r="F275" s="6" t="s">
        <v>291</v>
      </c>
      <c r="G275" s="6" t="s">
        <v>299</v>
      </c>
      <c r="H275" s="6" t="s">
        <v>103</v>
      </c>
      <c r="I275" s="6"/>
      <c r="J275" s="17">
        <v>6.19</v>
      </c>
      <c r="K275" s="6" t="s">
        <v>104</v>
      </c>
      <c r="L275" s="18">
        <v>2.5499999999999998E-2</v>
      </c>
      <c r="M275" s="8">
        <v>2.53E-2</v>
      </c>
      <c r="N275" s="7">
        <v>3288077.5076371985</v>
      </c>
      <c r="O275" s="7">
        <v>100.22</v>
      </c>
      <c r="P275" s="7">
        <v>0</v>
      </c>
      <c r="Q275" s="7">
        <v>3295.3112781539999</v>
      </c>
      <c r="R275" s="8">
        <v>2.58E-2</v>
      </c>
      <c r="S275" s="8">
        <f t="shared" si="4"/>
        <v>8.2466773533046195E-4</v>
      </c>
      <c r="T275" s="8">
        <f>+Q275/'סכום נכסי הקרן'!$C$42</f>
        <v>1.3013604625064032E-4</v>
      </c>
    </row>
    <row r="276" spans="1:20">
      <c r="A276" s="6" t="s">
        <v>537</v>
      </c>
      <c r="B276" s="17">
        <v>4160149</v>
      </c>
      <c r="C276" s="6" t="s">
        <v>194</v>
      </c>
      <c r="D276" s="6"/>
      <c r="E276" s="45">
        <v>520038910</v>
      </c>
      <c r="F276" s="6" t="s">
        <v>291</v>
      </c>
      <c r="G276" s="6" t="s">
        <v>299</v>
      </c>
      <c r="H276" s="6" t="s">
        <v>103</v>
      </c>
      <c r="I276" s="6"/>
      <c r="J276" s="17">
        <v>4.1500000000000004</v>
      </c>
      <c r="K276" s="6" t="s">
        <v>104</v>
      </c>
      <c r="L276" s="18">
        <v>4.5999999999999999E-2</v>
      </c>
      <c r="M276" s="8">
        <v>1.9199999999999998E-2</v>
      </c>
      <c r="N276" s="7">
        <v>1123055.1017077547</v>
      </c>
      <c r="O276" s="7">
        <v>111.55</v>
      </c>
      <c r="P276" s="7">
        <v>0</v>
      </c>
      <c r="Q276" s="7">
        <v>1252.7679659550001</v>
      </c>
      <c r="R276" s="8">
        <v>4.1000000000000003E-3</v>
      </c>
      <c r="S276" s="8">
        <f t="shared" si="4"/>
        <v>3.1351129959334253E-4</v>
      </c>
      <c r="T276" s="8">
        <f>+Q276/'סכום נכסי הקרן'!$C$42</f>
        <v>4.9473405149806796E-5</v>
      </c>
    </row>
    <row r="277" spans="1:20">
      <c r="A277" s="6" t="s">
        <v>2308</v>
      </c>
      <c r="B277" s="17">
        <v>6000228</v>
      </c>
      <c r="C277" s="6" t="s">
        <v>194</v>
      </c>
      <c r="D277" s="6"/>
      <c r="E277" s="45">
        <v>520000472</v>
      </c>
      <c r="F277" s="6" t="s">
        <v>315</v>
      </c>
      <c r="G277" s="6" t="s">
        <v>299</v>
      </c>
      <c r="H277" s="6" t="s">
        <v>103</v>
      </c>
      <c r="I277" s="6"/>
      <c r="J277" s="17">
        <v>3.41</v>
      </c>
      <c r="K277" s="6" t="s">
        <v>104</v>
      </c>
      <c r="L277" s="18">
        <v>4.4999999999999998E-2</v>
      </c>
      <c r="M277" s="8">
        <v>1.2800000000000001E-2</v>
      </c>
      <c r="N277" s="7">
        <v>643238.94170545391</v>
      </c>
      <c r="O277" s="7">
        <v>112.58</v>
      </c>
      <c r="P277" s="7">
        <v>0</v>
      </c>
      <c r="Q277" s="7">
        <v>724.15840057200001</v>
      </c>
      <c r="R277" s="8">
        <v>2.3E-3</v>
      </c>
      <c r="S277" s="8">
        <f t="shared" si="4"/>
        <v>1.8122417514219798E-4</v>
      </c>
      <c r="T277" s="8">
        <f>+Q277/'סכום נכסי הקרן'!$C$42</f>
        <v>2.8597939057951249E-5</v>
      </c>
    </row>
    <row r="278" spans="1:20">
      <c r="A278" s="6" t="s">
        <v>538</v>
      </c>
      <c r="B278" s="17">
        <v>6000202</v>
      </c>
      <c r="C278" s="6" t="s">
        <v>194</v>
      </c>
      <c r="D278" s="6"/>
      <c r="E278" s="45">
        <v>520000472</v>
      </c>
      <c r="F278" s="6" t="s">
        <v>315</v>
      </c>
      <c r="G278" s="6" t="s">
        <v>299</v>
      </c>
      <c r="H278" s="6" t="s">
        <v>103</v>
      </c>
      <c r="I278" s="6"/>
      <c r="J278" s="17">
        <v>4.4400000000000004</v>
      </c>
      <c r="K278" s="6" t="s">
        <v>104</v>
      </c>
      <c r="L278" s="18">
        <v>4.8000000000000001E-2</v>
      </c>
      <c r="M278" s="8">
        <v>1.83E-2</v>
      </c>
      <c r="N278" s="7">
        <v>16795742.68624641</v>
      </c>
      <c r="O278" s="7">
        <v>114.93</v>
      </c>
      <c r="P278" s="7">
        <v>0</v>
      </c>
      <c r="Q278" s="7">
        <v>19303.347069302999</v>
      </c>
      <c r="R278" s="8">
        <v>7.0000000000000001E-3</v>
      </c>
      <c r="S278" s="8">
        <f t="shared" si="4"/>
        <v>4.8307568445726898E-3</v>
      </c>
      <c r="T278" s="8">
        <f>+Q278/'סכום נכסי הקרן'!$C$42</f>
        <v>7.6231380132629203E-4</v>
      </c>
    </row>
    <row r="279" spans="1:20">
      <c r="A279" s="6" t="s">
        <v>539</v>
      </c>
      <c r="B279" s="17">
        <v>2810299</v>
      </c>
      <c r="C279" s="6" t="s">
        <v>194</v>
      </c>
      <c r="D279" s="6"/>
      <c r="E279" s="45">
        <v>520027830</v>
      </c>
      <c r="F279" s="6" t="s">
        <v>327</v>
      </c>
      <c r="G279" s="6" t="s">
        <v>299</v>
      </c>
      <c r="H279" s="6" t="s">
        <v>103</v>
      </c>
      <c r="I279" s="6"/>
      <c r="J279" s="17">
        <v>4.92</v>
      </c>
      <c r="K279" s="6" t="s">
        <v>104</v>
      </c>
      <c r="L279" s="18">
        <v>2.4500000000000001E-2</v>
      </c>
      <c r="M279" s="8">
        <v>2.2599999999999999E-2</v>
      </c>
      <c r="N279" s="7">
        <v>2742130.8912247908</v>
      </c>
      <c r="O279" s="7">
        <v>101.65</v>
      </c>
      <c r="P279" s="7">
        <v>0</v>
      </c>
      <c r="Q279" s="7">
        <v>2787.37605093</v>
      </c>
      <c r="R279" s="8">
        <v>1.6999999999999999E-3</v>
      </c>
      <c r="S279" s="8">
        <f t="shared" si="4"/>
        <v>6.9755446493737459E-4</v>
      </c>
      <c r="T279" s="8">
        <f>+Q279/'סכום נכסי הקרן'!$C$42</f>
        <v>1.1007703614723642E-4</v>
      </c>
    </row>
    <row r="280" spans="1:20">
      <c r="A280" s="6" t="s">
        <v>540</v>
      </c>
      <c r="B280" s="17">
        <v>6040265</v>
      </c>
      <c r="C280" s="6" t="s">
        <v>194</v>
      </c>
      <c r="D280" s="6"/>
      <c r="E280" s="45">
        <v>520018078</v>
      </c>
      <c r="F280" s="6" t="s">
        <v>271</v>
      </c>
      <c r="G280" s="6" t="s">
        <v>299</v>
      </c>
      <c r="H280" s="6" t="s">
        <v>103</v>
      </c>
      <c r="I280" s="6"/>
      <c r="J280" s="17">
        <v>3.02</v>
      </c>
      <c r="K280" s="6" t="s">
        <v>104</v>
      </c>
      <c r="L280" s="18">
        <v>2.146E-2</v>
      </c>
      <c r="M280" s="8">
        <v>1.0800000000000001E-2</v>
      </c>
      <c r="N280" s="7">
        <v>1286935.4348086587</v>
      </c>
      <c r="O280" s="7">
        <v>103.48</v>
      </c>
      <c r="P280" s="7">
        <v>0</v>
      </c>
      <c r="Q280" s="7">
        <v>1331.72078794</v>
      </c>
      <c r="R280" s="8">
        <v>1.2999999999999999E-3</v>
      </c>
      <c r="S280" s="8">
        <f t="shared" si="4"/>
        <v>3.332696287490613E-4</v>
      </c>
      <c r="T280" s="8">
        <f>+Q280/'סכום נכסי הקרן'!$C$42</f>
        <v>5.2591352811253288E-5</v>
      </c>
    </row>
    <row r="281" spans="1:20">
      <c r="A281" s="6" t="s">
        <v>541</v>
      </c>
      <c r="B281" s="17">
        <v>1137033</v>
      </c>
      <c r="C281" s="6" t="s">
        <v>194</v>
      </c>
      <c r="D281" s="6"/>
      <c r="E281" s="45">
        <v>513230029</v>
      </c>
      <c r="F281" s="6" t="s">
        <v>317</v>
      </c>
      <c r="G281" s="6" t="s">
        <v>299</v>
      </c>
      <c r="H281" s="6" t="s">
        <v>269</v>
      </c>
      <c r="I281" s="6"/>
      <c r="J281" s="17">
        <v>5.3</v>
      </c>
      <c r="K281" s="6" t="s">
        <v>104</v>
      </c>
      <c r="L281" s="18">
        <v>3.39E-2</v>
      </c>
      <c r="M281" s="8">
        <v>2.4500000000000001E-2</v>
      </c>
      <c r="N281" s="7">
        <v>7409114.7616895288</v>
      </c>
      <c r="O281" s="7">
        <v>105.71</v>
      </c>
      <c r="P281" s="7">
        <v>0</v>
      </c>
      <c r="Q281" s="7">
        <v>7832.1752145820001</v>
      </c>
      <c r="R281" s="8">
        <v>9.5999999999999992E-3</v>
      </c>
      <c r="S281" s="8">
        <f t="shared" si="4"/>
        <v>1.9600400847530697E-3</v>
      </c>
      <c r="T281" s="8">
        <f>+Q281/'סכום נכסי הקרן'!$C$42</f>
        <v>3.0930259084323427E-4</v>
      </c>
    </row>
    <row r="282" spans="1:20">
      <c r="A282" s="6" t="s">
        <v>542</v>
      </c>
      <c r="B282" s="17">
        <v>1133529</v>
      </c>
      <c r="C282" s="6" t="s">
        <v>194</v>
      </c>
      <c r="D282" s="6"/>
      <c r="E282" s="45">
        <v>514290345</v>
      </c>
      <c r="F282" s="6" t="s">
        <v>317</v>
      </c>
      <c r="G282" s="6" t="s">
        <v>299</v>
      </c>
      <c r="H282" s="6" t="s">
        <v>269</v>
      </c>
      <c r="I282" s="6"/>
      <c r="J282" s="17">
        <v>5.83</v>
      </c>
      <c r="K282" s="6" t="s">
        <v>104</v>
      </c>
      <c r="L282" s="18">
        <v>3.85E-2</v>
      </c>
      <c r="M282" s="8">
        <v>2.5999999999999999E-2</v>
      </c>
      <c r="N282" s="7">
        <v>945160.69688073383</v>
      </c>
      <c r="O282" s="7">
        <v>109</v>
      </c>
      <c r="P282" s="7">
        <v>0</v>
      </c>
      <c r="Q282" s="7">
        <v>1030.2251595999999</v>
      </c>
      <c r="R282" s="8">
        <v>2.3E-3</v>
      </c>
      <c r="S282" s="8">
        <f t="shared" si="4"/>
        <v>2.5781887583127783E-4</v>
      </c>
      <c r="T282" s="8">
        <f>+Q282/'סכום נכסי הקרן'!$C$42</f>
        <v>4.0684905825765645E-5</v>
      </c>
    </row>
    <row r="283" spans="1:20">
      <c r="A283" s="6" t="s">
        <v>543</v>
      </c>
      <c r="B283" s="17">
        <v>7460363</v>
      </c>
      <c r="C283" s="6" t="s">
        <v>194</v>
      </c>
      <c r="D283" s="6"/>
      <c r="E283" s="45">
        <v>520003781</v>
      </c>
      <c r="F283" s="6" t="s">
        <v>322</v>
      </c>
      <c r="G283" s="6" t="s">
        <v>299</v>
      </c>
      <c r="H283" s="6" t="s">
        <v>269</v>
      </c>
      <c r="I283" s="6"/>
      <c r="J283" s="17">
        <v>3.98</v>
      </c>
      <c r="K283" s="6" t="s">
        <v>104</v>
      </c>
      <c r="L283" s="18">
        <v>4.4999999999999998E-2</v>
      </c>
      <c r="M283" s="8">
        <v>1.43E-2</v>
      </c>
      <c r="N283" s="7">
        <v>1057610.7090239411</v>
      </c>
      <c r="O283" s="7">
        <v>114.03</v>
      </c>
      <c r="P283" s="7">
        <v>0</v>
      </c>
      <c r="Q283" s="7">
        <v>1205.9934915000001</v>
      </c>
      <c r="R283" s="8">
        <v>2.3E-3</v>
      </c>
      <c r="S283" s="8">
        <f t="shared" si="4"/>
        <v>3.0180575900426475E-4</v>
      </c>
      <c r="T283" s="8">
        <f>+Q283/'סכום נכסי הקרן'!$C$42</f>
        <v>4.7626221482704133E-5</v>
      </c>
    </row>
    <row r="284" spans="1:20">
      <c r="A284" s="6" t="s">
        <v>544</v>
      </c>
      <c r="B284" s="17">
        <v>1127547</v>
      </c>
      <c r="C284" s="6" t="s">
        <v>194</v>
      </c>
      <c r="D284" s="6"/>
      <c r="E284" s="45">
        <v>520027194</v>
      </c>
      <c r="F284" s="6" t="s">
        <v>522</v>
      </c>
      <c r="G284" s="6" t="s">
        <v>299</v>
      </c>
      <c r="H284" s="6" t="s">
        <v>103</v>
      </c>
      <c r="I284" s="6"/>
      <c r="J284" s="17">
        <v>1.97</v>
      </c>
      <c r="K284" s="6" t="s">
        <v>104</v>
      </c>
      <c r="L284" s="18">
        <v>4.1000000000000002E-2</v>
      </c>
      <c r="M284" s="8">
        <v>8.3999999999999995E-3</v>
      </c>
      <c r="N284" s="7">
        <v>14640904.681600902</v>
      </c>
      <c r="O284" s="7">
        <v>106.44</v>
      </c>
      <c r="P284" s="7">
        <v>299.96370999999999</v>
      </c>
      <c r="Q284" s="7">
        <v>15883.742653096</v>
      </c>
      <c r="R284" s="8">
        <v>1.12E-2</v>
      </c>
      <c r="S284" s="8">
        <f t="shared" si="4"/>
        <v>3.9749841446354538E-3</v>
      </c>
      <c r="T284" s="8">
        <f>+Q284/'סכום נכסי הקרן'!$C$42</f>
        <v>6.2726926049138179E-4</v>
      </c>
    </row>
    <row r="285" spans="1:20">
      <c r="A285" s="6" t="s">
        <v>545</v>
      </c>
      <c r="B285" s="17">
        <v>1133131</v>
      </c>
      <c r="C285" s="6" t="s">
        <v>194</v>
      </c>
      <c r="D285" s="6"/>
      <c r="E285" s="45">
        <v>520027194</v>
      </c>
      <c r="F285" s="6" t="s">
        <v>522</v>
      </c>
      <c r="G285" s="6" t="s">
        <v>299</v>
      </c>
      <c r="H285" s="6" t="s">
        <v>103</v>
      </c>
      <c r="I285" s="6"/>
      <c r="J285" s="17">
        <v>5.28</v>
      </c>
      <c r="K285" s="6" t="s">
        <v>104</v>
      </c>
      <c r="L285" s="18">
        <v>1.0500000000000001E-2</v>
      </c>
      <c r="M285" s="8">
        <v>1.0699999999999999E-2</v>
      </c>
      <c r="N285" s="7">
        <v>5992534.7791961599</v>
      </c>
      <c r="O285" s="7">
        <v>100.02</v>
      </c>
      <c r="P285" s="7">
        <v>0</v>
      </c>
      <c r="Q285" s="7">
        <v>5993.7332861519999</v>
      </c>
      <c r="R285" s="8">
        <v>1.18E-2</v>
      </c>
      <c r="S285" s="8">
        <f t="shared" si="4"/>
        <v>1.4999610167433729E-3</v>
      </c>
      <c r="T285" s="8">
        <f>+Q285/'סכום נכסי הקרן'!$C$42</f>
        <v>2.3670017376253077E-4</v>
      </c>
    </row>
    <row r="286" spans="1:20">
      <c r="A286" s="6" t="s">
        <v>546</v>
      </c>
      <c r="B286" s="17">
        <v>1133503</v>
      </c>
      <c r="C286" s="6" t="s">
        <v>194</v>
      </c>
      <c r="D286" s="6"/>
      <c r="E286" s="45">
        <v>513668277</v>
      </c>
      <c r="F286" s="6" t="s">
        <v>271</v>
      </c>
      <c r="G286" s="6" t="s">
        <v>324</v>
      </c>
      <c r="H286" s="6" t="s">
        <v>269</v>
      </c>
      <c r="I286" s="6"/>
      <c r="J286" s="17">
        <v>2.89</v>
      </c>
      <c r="K286" s="6" t="s">
        <v>104</v>
      </c>
      <c r="L286" s="18">
        <v>9.7000000000000003E-3</v>
      </c>
      <c r="M286" s="8">
        <v>8.2000000000000007E-3</v>
      </c>
      <c r="N286" s="7">
        <v>17078096.912208516</v>
      </c>
      <c r="O286" s="7">
        <v>100.52</v>
      </c>
      <c r="P286" s="7">
        <v>0</v>
      </c>
      <c r="Q286" s="7">
        <v>17166.903016151999</v>
      </c>
      <c r="R286" s="8">
        <v>3.5799999999999998E-2</v>
      </c>
      <c r="S286" s="8">
        <f t="shared" si="4"/>
        <v>4.296101289981427E-3</v>
      </c>
      <c r="T286" s="8">
        <f>+Q286/'סכום נכסי הקרן'!$C$42</f>
        <v>6.7794290017472833E-4</v>
      </c>
    </row>
    <row r="287" spans="1:20">
      <c r="A287" s="6" t="s">
        <v>547</v>
      </c>
      <c r="B287" s="17">
        <v>1131762</v>
      </c>
      <c r="C287" s="6" t="s">
        <v>194</v>
      </c>
      <c r="D287" s="6"/>
      <c r="E287" s="45">
        <v>513668277</v>
      </c>
      <c r="F287" s="6" t="s">
        <v>271</v>
      </c>
      <c r="G287" s="6" t="s">
        <v>324</v>
      </c>
      <c r="H287" s="6" t="s">
        <v>269</v>
      </c>
      <c r="I287" s="6"/>
      <c r="J287" s="17">
        <v>2.66</v>
      </c>
      <c r="K287" s="6" t="s">
        <v>104</v>
      </c>
      <c r="L287" s="18">
        <v>2.9499999999999998E-2</v>
      </c>
      <c r="M287" s="8">
        <v>1.14E-2</v>
      </c>
      <c r="N287" s="7">
        <v>603409.383173596</v>
      </c>
      <c r="O287" s="7">
        <v>105.59</v>
      </c>
      <c r="P287" s="7">
        <v>0</v>
      </c>
      <c r="Q287" s="7">
        <v>637.13996769300002</v>
      </c>
      <c r="R287" s="8">
        <v>2.3E-3</v>
      </c>
      <c r="S287" s="8">
        <f t="shared" si="4"/>
        <v>1.5944738748330017E-4</v>
      </c>
      <c r="T287" s="8">
        <f>+Q287/'סכום נכסי הקרן'!$C$42</f>
        <v>2.516147013288402E-5</v>
      </c>
    </row>
    <row r="288" spans="1:20">
      <c r="A288" s="6" t="s">
        <v>548</v>
      </c>
      <c r="B288" s="17">
        <v>3900354</v>
      </c>
      <c r="C288" s="6" t="s">
        <v>194</v>
      </c>
      <c r="D288" s="6"/>
      <c r="E288" s="45">
        <v>520038506</v>
      </c>
      <c r="F288" s="6" t="s">
        <v>291</v>
      </c>
      <c r="G288" s="6" t="s">
        <v>324</v>
      </c>
      <c r="H288" s="6" t="s">
        <v>103</v>
      </c>
      <c r="I288" s="6"/>
      <c r="J288" s="17">
        <v>5.85</v>
      </c>
      <c r="K288" s="6" t="s">
        <v>104</v>
      </c>
      <c r="L288" s="18">
        <v>3.85E-2</v>
      </c>
      <c r="M288" s="8">
        <v>2.7699999999999999E-2</v>
      </c>
      <c r="N288" s="7">
        <v>6600003.6345000938</v>
      </c>
      <c r="O288" s="7">
        <v>107.42</v>
      </c>
      <c r="P288" s="7">
        <v>0</v>
      </c>
      <c r="Q288" s="7">
        <v>7089.7239041800003</v>
      </c>
      <c r="R288" s="8">
        <v>5.5999999999999999E-3</v>
      </c>
      <c r="S288" s="8">
        <f t="shared" si="4"/>
        <v>1.7742380196184699E-3</v>
      </c>
      <c r="T288" s="8">
        <f>+Q288/'סכום נכסי הקרן'!$C$42</f>
        <v>2.7998224143956627E-4</v>
      </c>
    </row>
    <row r="289" spans="1:20">
      <c r="A289" s="6" t="s">
        <v>549</v>
      </c>
      <c r="B289" s="17">
        <v>3900362</v>
      </c>
      <c r="C289" s="6" t="s">
        <v>194</v>
      </c>
      <c r="D289" s="6"/>
      <c r="E289" s="45">
        <v>520038506</v>
      </c>
      <c r="F289" s="6" t="s">
        <v>291</v>
      </c>
      <c r="G289" s="6" t="s">
        <v>324</v>
      </c>
      <c r="H289" s="6" t="s">
        <v>103</v>
      </c>
      <c r="I289" s="6"/>
      <c r="J289" s="17">
        <v>7.47</v>
      </c>
      <c r="K289" s="6" t="s">
        <v>104</v>
      </c>
      <c r="L289" s="18">
        <v>2.3400000000000001E-2</v>
      </c>
      <c r="M289" s="8">
        <v>1.7399999999999999E-2</v>
      </c>
      <c r="N289" s="7">
        <v>19220605.47157684</v>
      </c>
      <c r="O289" s="7">
        <v>104.83</v>
      </c>
      <c r="P289" s="7">
        <v>0</v>
      </c>
      <c r="Q289" s="7">
        <v>20148.960715854002</v>
      </c>
      <c r="R289" s="8">
        <v>2.5399999999999999E-2</v>
      </c>
      <c r="S289" s="8">
        <f t="shared" si="4"/>
        <v>5.0423757879753291E-3</v>
      </c>
      <c r="T289" s="8">
        <f>+Q289/'סכום נכסי הקרן'!$C$42</f>
        <v>7.9570816299017095E-4</v>
      </c>
    </row>
    <row r="290" spans="1:20">
      <c r="A290" s="6" t="s">
        <v>550</v>
      </c>
      <c r="B290" s="17">
        <v>1138114</v>
      </c>
      <c r="C290" s="6" t="s">
        <v>194</v>
      </c>
      <c r="D290" s="6"/>
      <c r="E290" s="45">
        <v>520026683</v>
      </c>
      <c r="F290" s="6" t="s">
        <v>291</v>
      </c>
      <c r="G290" s="6" t="s">
        <v>324</v>
      </c>
      <c r="H290" s="6" t="s">
        <v>269</v>
      </c>
      <c r="I290" s="6"/>
      <c r="J290" s="17">
        <v>5.79</v>
      </c>
      <c r="K290" s="6" t="s">
        <v>104</v>
      </c>
      <c r="L290" s="18">
        <v>3.39E-2</v>
      </c>
      <c r="M290" s="8">
        <v>2.63E-2</v>
      </c>
      <c r="N290" s="7">
        <v>2506476.465490141</v>
      </c>
      <c r="O290" s="7">
        <v>105.99</v>
      </c>
      <c r="P290" s="7">
        <v>0</v>
      </c>
      <c r="Q290" s="7">
        <v>2656.6144057730003</v>
      </c>
      <c r="R290" s="8">
        <v>3.7000000000000002E-3</v>
      </c>
      <c r="S290" s="8">
        <f t="shared" si="4"/>
        <v>6.6483072484805705E-4</v>
      </c>
      <c r="T290" s="8">
        <f>+Q290/'סכום נכסי הקרן'!$C$42</f>
        <v>1.0491309196546135E-4</v>
      </c>
    </row>
    <row r="291" spans="1:20">
      <c r="A291" s="6" t="s">
        <v>551</v>
      </c>
      <c r="B291" s="17">
        <v>1120872</v>
      </c>
      <c r="C291" s="6" t="s">
        <v>194</v>
      </c>
      <c r="D291" s="6"/>
      <c r="E291" s="45">
        <v>512832742</v>
      </c>
      <c r="F291" s="6" t="s">
        <v>303</v>
      </c>
      <c r="G291" s="6" t="s">
        <v>324</v>
      </c>
      <c r="H291" s="6" t="s">
        <v>269</v>
      </c>
      <c r="I291" s="6"/>
      <c r="J291" s="17">
        <v>1.21</v>
      </c>
      <c r="K291" s="6" t="s">
        <v>104</v>
      </c>
      <c r="L291" s="18">
        <v>6.5000000000000002E-2</v>
      </c>
      <c r="M291" s="8">
        <v>1.12E-2</v>
      </c>
      <c r="N291" s="7">
        <v>4290564.5718551362</v>
      </c>
      <c r="O291" s="7">
        <v>108.24</v>
      </c>
      <c r="P291" s="7">
        <v>0</v>
      </c>
      <c r="Q291" s="7">
        <v>4644.1070925759996</v>
      </c>
      <c r="R291" s="8">
        <v>8.8000000000000005E-3</v>
      </c>
      <c r="S291" s="8">
        <f t="shared" si="4"/>
        <v>1.1622104728182844E-3</v>
      </c>
      <c r="T291" s="8">
        <f>+Q291/'סכום נכסי הקרן'!$C$42</f>
        <v>1.8340171364052645E-4</v>
      </c>
    </row>
    <row r="292" spans="1:20">
      <c r="A292" s="6" t="s">
        <v>552</v>
      </c>
      <c r="B292" s="17">
        <v>1139203</v>
      </c>
      <c r="C292" s="6" t="s">
        <v>194</v>
      </c>
      <c r="D292" s="6"/>
      <c r="E292" s="45">
        <v>512832742</v>
      </c>
      <c r="F292" s="6" t="s">
        <v>303</v>
      </c>
      <c r="G292" s="6" t="s">
        <v>324</v>
      </c>
      <c r="H292" s="6" t="s">
        <v>269</v>
      </c>
      <c r="I292" s="6"/>
      <c r="J292" s="17">
        <v>5.96</v>
      </c>
      <c r="K292" s="6" t="s">
        <v>104</v>
      </c>
      <c r="L292" s="18">
        <v>3.5999999999999997E-2</v>
      </c>
      <c r="M292" s="8">
        <v>3.3599999999999998E-2</v>
      </c>
      <c r="N292" s="7">
        <v>3185661.6351351356</v>
      </c>
      <c r="O292" s="7">
        <v>101.75</v>
      </c>
      <c r="P292" s="7">
        <v>0</v>
      </c>
      <c r="Q292" s="7">
        <v>3241.41071375</v>
      </c>
      <c r="R292" s="8">
        <v>1.5E-3</v>
      </c>
      <c r="S292" s="8">
        <f t="shared" si="4"/>
        <v>8.1117885594150763E-4</v>
      </c>
      <c r="T292" s="8">
        <f>+Q292/'סכום נכסי הקרן'!$C$42</f>
        <v>1.2800744420059546E-4</v>
      </c>
    </row>
    <row r="293" spans="1:20">
      <c r="A293" s="6" t="s">
        <v>553</v>
      </c>
      <c r="B293" s="17">
        <v>7590144</v>
      </c>
      <c r="C293" s="6" t="s">
        <v>194</v>
      </c>
      <c r="D293" s="6"/>
      <c r="E293" s="45">
        <v>520001736</v>
      </c>
      <c r="F293" s="6" t="s">
        <v>291</v>
      </c>
      <c r="G293" s="6" t="s">
        <v>324</v>
      </c>
      <c r="H293" s="6" t="s">
        <v>103</v>
      </c>
      <c r="I293" s="6"/>
      <c r="J293" s="17">
        <v>0.34</v>
      </c>
      <c r="K293" s="6" t="s">
        <v>104</v>
      </c>
      <c r="L293" s="18">
        <v>6.4100000000000004E-2</v>
      </c>
      <c r="M293" s="8">
        <v>3.0000000000000001E-3</v>
      </c>
      <c r="N293" s="7">
        <v>288676.27815623482</v>
      </c>
      <c r="O293" s="7">
        <v>103.05</v>
      </c>
      <c r="P293" s="7">
        <v>0</v>
      </c>
      <c r="Q293" s="7">
        <v>297.48090464000001</v>
      </c>
      <c r="R293" s="8">
        <v>1.9E-3</v>
      </c>
      <c r="S293" s="8">
        <f t="shared" si="4"/>
        <v>7.444604871165717E-5</v>
      </c>
      <c r="T293" s="8">
        <f>+Q293/'סכום נכסי הקרן'!$C$42</f>
        <v>1.1747900424933451E-5</v>
      </c>
    </row>
    <row r="294" spans="1:20">
      <c r="A294" s="6" t="s">
        <v>554</v>
      </c>
      <c r="B294" s="17">
        <v>1260421</v>
      </c>
      <c r="C294" s="6" t="s">
        <v>194</v>
      </c>
      <c r="D294" s="6"/>
      <c r="E294" s="45">
        <v>520033234</v>
      </c>
      <c r="F294" s="6" t="s">
        <v>291</v>
      </c>
      <c r="G294" s="6" t="s">
        <v>324</v>
      </c>
      <c r="H294" s="6" t="s">
        <v>103</v>
      </c>
      <c r="I294" s="6"/>
      <c r="J294" s="17">
        <v>0.51</v>
      </c>
      <c r="K294" s="6" t="s">
        <v>104</v>
      </c>
      <c r="L294" s="18">
        <v>8.0599999999999995E-3</v>
      </c>
      <c r="M294" s="8">
        <v>7.7000000000000002E-3</v>
      </c>
      <c r="N294" s="7">
        <v>921132.04305908259</v>
      </c>
      <c r="O294" s="7">
        <v>100.03</v>
      </c>
      <c r="P294" s="7">
        <v>1277.3688299999999</v>
      </c>
      <c r="Q294" s="7">
        <v>2198.7772126720001</v>
      </c>
      <c r="R294" s="8">
        <v>3.0999999999999999E-3</v>
      </c>
      <c r="S294" s="8">
        <f t="shared" si="4"/>
        <v>5.5025473207684773E-4</v>
      </c>
      <c r="T294" s="8">
        <f>+Q294/'סכום נכסי הקרן'!$C$42</f>
        <v>8.6832517140362621E-5</v>
      </c>
    </row>
    <row r="295" spans="1:20">
      <c r="A295" s="6" t="s">
        <v>555</v>
      </c>
      <c r="B295" s="17">
        <v>1137975</v>
      </c>
      <c r="C295" s="6" t="s">
        <v>194</v>
      </c>
      <c r="D295" s="6"/>
      <c r="E295" s="6"/>
      <c r="F295" s="6" t="s">
        <v>291</v>
      </c>
      <c r="G295" s="6" t="s">
        <v>324</v>
      </c>
      <c r="H295" s="6" t="s">
        <v>103</v>
      </c>
      <c r="I295" s="6"/>
      <c r="J295" s="17">
        <v>5.37</v>
      </c>
      <c r="K295" s="6" t="s">
        <v>104</v>
      </c>
      <c r="L295" s="18">
        <v>4.3499999999999997E-2</v>
      </c>
      <c r="M295" s="8">
        <v>3.5700000000000003E-2</v>
      </c>
      <c r="N295" s="7">
        <v>3626858.8275549193</v>
      </c>
      <c r="O295" s="7">
        <v>104.7</v>
      </c>
      <c r="P295" s="7">
        <v>0</v>
      </c>
      <c r="Q295" s="7">
        <v>3797.3211924500001</v>
      </c>
      <c r="R295" s="8">
        <v>3.8E-3</v>
      </c>
      <c r="S295" s="8">
        <f t="shared" si="4"/>
        <v>9.5029816723546715E-4</v>
      </c>
      <c r="T295" s="8">
        <f>+Q295/'סכום נכסי הקרן'!$C$42</f>
        <v>1.4996105818751001E-4</v>
      </c>
    </row>
    <row r="296" spans="1:20">
      <c r="A296" s="6" t="s">
        <v>556</v>
      </c>
      <c r="B296" s="17">
        <v>1134154</v>
      </c>
      <c r="C296" s="6" t="s">
        <v>194</v>
      </c>
      <c r="D296" s="6"/>
      <c r="E296" s="45">
        <v>513704304</v>
      </c>
      <c r="F296" s="6" t="s">
        <v>271</v>
      </c>
      <c r="G296" s="6" t="s">
        <v>324</v>
      </c>
      <c r="H296" s="6" t="s">
        <v>103</v>
      </c>
      <c r="I296" s="6"/>
      <c r="J296" s="17">
        <v>2.72</v>
      </c>
      <c r="K296" s="6" t="s">
        <v>104</v>
      </c>
      <c r="L296" s="18">
        <v>1.0500000000000001E-2</v>
      </c>
      <c r="M296" s="8">
        <v>9.4999999999999998E-3</v>
      </c>
      <c r="N296" s="7">
        <v>400079.71303308097</v>
      </c>
      <c r="O296" s="7">
        <v>100.36</v>
      </c>
      <c r="P296" s="7">
        <v>1.03</v>
      </c>
      <c r="Q296" s="7">
        <v>402.55</v>
      </c>
      <c r="R296" s="8">
        <v>1.2999999999999999E-3</v>
      </c>
      <c r="S296" s="8">
        <f t="shared" si="4"/>
        <v>1.0074010278119878E-4</v>
      </c>
      <c r="T296" s="8">
        <f>+Q296/'סכום נכסי הקרן'!$C$42</f>
        <v>1.5897213038867008E-5</v>
      </c>
    </row>
    <row r="297" spans="1:20">
      <c r="A297" s="6" t="s">
        <v>557</v>
      </c>
      <c r="B297" s="17">
        <v>1136316</v>
      </c>
      <c r="C297" s="6" t="s">
        <v>194</v>
      </c>
      <c r="D297" s="6"/>
      <c r="E297" s="45">
        <v>513834200</v>
      </c>
      <c r="F297" s="6" t="s">
        <v>317</v>
      </c>
      <c r="G297" s="6" t="s">
        <v>324</v>
      </c>
      <c r="H297" s="6" t="s">
        <v>103</v>
      </c>
      <c r="I297" s="6"/>
      <c r="J297" s="17">
        <v>8.65</v>
      </c>
      <c r="K297" s="6" t="s">
        <v>104</v>
      </c>
      <c r="L297" s="18">
        <v>4.36E-2</v>
      </c>
      <c r="M297" s="8">
        <v>3.27E-2</v>
      </c>
      <c r="N297" s="7">
        <v>15056256.933172001</v>
      </c>
      <c r="O297" s="7">
        <v>109.71</v>
      </c>
      <c r="P297" s="7">
        <v>328.31981000000002</v>
      </c>
      <c r="Q297" s="7">
        <v>16846.539291383</v>
      </c>
      <c r="R297" s="8">
        <v>4.5600000000000002E-2</v>
      </c>
      <c r="S297" s="8">
        <f t="shared" si="4"/>
        <v>4.2159287038167357E-3</v>
      </c>
      <c r="T297" s="8">
        <f>+Q297/'סכום נכסי הקרן'!$C$42</f>
        <v>6.6529132799095561E-4</v>
      </c>
    </row>
    <row r="298" spans="1:20">
      <c r="A298" s="6" t="s">
        <v>558</v>
      </c>
      <c r="B298" s="17">
        <v>1138163</v>
      </c>
      <c r="C298" s="6" t="s">
        <v>194</v>
      </c>
      <c r="D298" s="6"/>
      <c r="E298" s="45">
        <v>513834200</v>
      </c>
      <c r="F298" s="6" t="s">
        <v>317</v>
      </c>
      <c r="G298" s="6" t="s">
        <v>324</v>
      </c>
      <c r="H298" s="6" t="s">
        <v>103</v>
      </c>
      <c r="I298" s="6"/>
      <c r="J298" s="17">
        <v>9.44</v>
      </c>
      <c r="K298" s="6" t="s">
        <v>104</v>
      </c>
      <c r="L298" s="18">
        <v>3.95E-2</v>
      </c>
      <c r="M298" s="8">
        <v>3.3799999999999997E-2</v>
      </c>
      <c r="N298" s="7">
        <v>17921284.131786052</v>
      </c>
      <c r="O298" s="7">
        <v>105.26</v>
      </c>
      <c r="P298" s="7">
        <v>353.93549000000002</v>
      </c>
      <c r="Q298" s="7">
        <v>19217.879167118001</v>
      </c>
      <c r="R298" s="8">
        <v>6.7699999999999996E-2</v>
      </c>
      <c r="S298" s="8">
        <f t="shared" si="4"/>
        <v>4.8093680847897807E-3</v>
      </c>
      <c r="T298" s="8">
        <f>+Q298/'סכום נכסי הקרן'!$C$42</f>
        <v>7.5893856483636541E-4</v>
      </c>
    </row>
    <row r="299" spans="1:20">
      <c r="A299" s="6" t="s">
        <v>559</v>
      </c>
      <c r="B299" s="17">
        <v>1138171</v>
      </c>
      <c r="C299" s="6" t="s">
        <v>194</v>
      </c>
      <c r="D299" s="6"/>
      <c r="E299" s="45">
        <v>513834200</v>
      </c>
      <c r="F299" s="6" t="s">
        <v>317</v>
      </c>
      <c r="G299" s="6" t="s">
        <v>324</v>
      </c>
      <c r="H299" s="6" t="s">
        <v>103</v>
      </c>
      <c r="I299" s="6"/>
      <c r="J299" s="17">
        <v>10.07</v>
      </c>
      <c r="K299" s="6" t="s">
        <v>104</v>
      </c>
      <c r="L299" s="18">
        <v>3.95E-2</v>
      </c>
      <c r="M299" s="8">
        <v>3.5000000000000003E-2</v>
      </c>
      <c r="N299" s="7">
        <v>5435331.4705263143</v>
      </c>
      <c r="O299" s="7">
        <v>104.5</v>
      </c>
      <c r="P299" s="7">
        <v>107.33502</v>
      </c>
      <c r="Q299" s="7">
        <v>5787.2564066999994</v>
      </c>
      <c r="R299" s="8">
        <v>2.07E-2</v>
      </c>
      <c r="S299" s="8">
        <f t="shared" si="4"/>
        <v>1.4482891696239201E-3</v>
      </c>
      <c r="T299" s="8">
        <f>+Q299/'סכום נכסי הקרן'!$C$42</f>
        <v>2.2854613838742477E-4</v>
      </c>
    </row>
    <row r="300" spans="1:20">
      <c r="A300" s="6" t="s">
        <v>560</v>
      </c>
      <c r="B300" s="17">
        <v>1140169</v>
      </c>
      <c r="C300" s="6" t="s">
        <v>194</v>
      </c>
      <c r="D300" s="6"/>
      <c r="E300" s="6"/>
      <c r="F300" s="6" t="s">
        <v>291</v>
      </c>
      <c r="G300" s="6" t="s">
        <v>324</v>
      </c>
      <c r="H300" s="6" t="s">
        <v>103</v>
      </c>
      <c r="I300" s="6"/>
      <c r="J300" s="17">
        <v>4.2300000000000004</v>
      </c>
      <c r="K300" s="6" t="s">
        <v>104</v>
      </c>
      <c r="L300" s="18">
        <v>3.9E-2</v>
      </c>
      <c r="M300" s="8">
        <v>3.7699999999999997E-2</v>
      </c>
      <c r="N300" s="7">
        <v>2136455.9547653934</v>
      </c>
      <c r="O300" s="7">
        <v>101.02</v>
      </c>
      <c r="P300" s="7">
        <v>0</v>
      </c>
      <c r="Q300" s="7">
        <v>2158.2478055040001</v>
      </c>
      <c r="R300" s="8">
        <v>2.3E-3</v>
      </c>
      <c r="S300" s="8">
        <f t="shared" si="4"/>
        <v>5.4011205006525818E-4</v>
      </c>
      <c r="T300" s="8">
        <f>+Q300/'סכום נכסי הקרן'!$C$42</f>
        <v>8.5231959147346397E-5</v>
      </c>
    </row>
    <row r="301" spans="1:20">
      <c r="A301" s="6" t="s">
        <v>561</v>
      </c>
      <c r="B301" s="17">
        <v>1131028</v>
      </c>
      <c r="C301" s="6" t="s">
        <v>194</v>
      </c>
      <c r="D301" s="6"/>
      <c r="E301" s="6"/>
      <c r="F301" s="6" t="s">
        <v>291</v>
      </c>
      <c r="G301" s="6" t="s">
        <v>324</v>
      </c>
      <c r="H301" s="6" t="s">
        <v>103</v>
      </c>
      <c r="I301" s="6"/>
      <c r="J301" s="17">
        <v>3.37</v>
      </c>
      <c r="K301" s="6" t="s">
        <v>104</v>
      </c>
      <c r="L301" s="18">
        <v>5.0500000000000003E-2</v>
      </c>
      <c r="M301" s="8">
        <v>2.46E-2</v>
      </c>
      <c r="N301" s="7">
        <v>4310860.2935582539</v>
      </c>
      <c r="O301" s="7">
        <v>111.15</v>
      </c>
      <c r="P301" s="7">
        <v>0</v>
      </c>
      <c r="Q301" s="7">
        <v>4791.5212162899998</v>
      </c>
      <c r="R301" s="8">
        <v>6.8999999999999999E-3</v>
      </c>
      <c r="S301" s="8">
        <f t="shared" si="4"/>
        <v>1.1991015769652195E-3</v>
      </c>
      <c r="T301" s="8">
        <f>+Q301/'סכום נכסי הקרן'!$C$42</f>
        <v>1.8922328544432562E-4</v>
      </c>
    </row>
    <row r="302" spans="1:20">
      <c r="A302" s="6" t="s">
        <v>562</v>
      </c>
      <c r="B302" s="17">
        <v>1132968</v>
      </c>
      <c r="C302" s="6" t="s">
        <v>194</v>
      </c>
      <c r="D302" s="6"/>
      <c r="E302" s="45">
        <v>513754069</v>
      </c>
      <c r="F302" s="6" t="s">
        <v>317</v>
      </c>
      <c r="G302" s="6" t="s">
        <v>324</v>
      </c>
      <c r="H302" s="6" t="s">
        <v>103</v>
      </c>
      <c r="I302" s="6"/>
      <c r="J302" s="17">
        <v>5.01</v>
      </c>
      <c r="K302" s="6" t="s">
        <v>104</v>
      </c>
      <c r="L302" s="18">
        <v>4.1399999999999999E-2</v>
      </c>
      <c r="M302" s="8">
        <v>2.3199999999999998E-2</v>
      </c>
      <c r="N302" s="7">
        <v>1112346.7045421246</v>
      </c>
      <c r="O302" s="7">
        <v>109.2</v>
      </c>
      <c r="P302" s="7">
        <v>22.719560000000001</v>
      </c>
      <c r="Q302" s="7">
        <v>1237.40216136</v>
      </c>
      <c r="R302" s="8">
        <v>2.3E-3</v>
      </c>
      <c r="S302" s="8">
        <f t="shared" si="4"/>
        <v>3.0966593197636049E-4</v>
      </c>
      <c r="T302" s="8">
        <f>+Q302/'סכום נכסי הקרן'!$C$42</f>
        <v>4.8866589923970705E-5</v>
      </c>
    </row>
    <row r="303" spans="1:20">
      <c r="A303" s="6" t="s">
        <v>563</v>
      </c>
      <c r="B303" s="17">
        <v>1120138</v>
      </c>
      <c r="C303" s="6" t="s">
        <v>194</v>
      </c>
      <c r="D303" s="6"/>
      <c r="E303" s="45">
        <v>513754069</v>
      </c>
      <c r="F303" s="6" t="s">
        <v>317</v>
      </c>
      <c r="G303" s="6" t="s">
        <v>324</v>
      </c>
      <c r="H303" s="6" t="s">
        <v>103</v>
      </c>
      <c r="I303" s="6"/>
      <c r="J303" s="17">
        <v>0.09</v>
      </c>
      <c r="K303" s="6" t="s">
        <v>104</v>
      </c>
      <c r="L303" s="18">
        <v>5.7000000000000002E-2</v>
      </c>
      <c r="M303" s="8">
        <v>1.37E-2</v>
      </c>
      <c r="N303" s="7">
        <v>0</v>
      </c>
      <c r="O303" s="7">
        <v>102.72</v>
      </c>
      <c r="P303" s="7">
        <v>0</v>
      </c>
      <c r="Q303" s="7">
        <v>0</v>
      </c>
      <c r="R303" s="8">
        <v>0</v>
      </c>
      <c r="S303" s="8">
        <f t="shared" si="4"/>
        <v>0</v>
      </c>
      <c r="T303" s="8">
        <f>+Q303/'סכום נכסי הקרן'!$C$42</f>
        <v>0</v>
      </c>
    </row>
    <row r="304" spans="1:20">
      <c r="A304" s="6" t="s">
        <v>564</v>
      </c>
      <c r="B304" s="17">
        <v>1136068</v>
      </c>
      <c r="C304" s="6" t="s">
        <v>194</v>
      </c>
      <c r="D304" s="6"/>
      <c r="E304" s="45">
        <v>513754069</v>
      </c>
      <c r="F304" s="6" t="s">
        <v>317</v>
      </c>
      <c r="G304" s="6" t="s">
        <v>324</v>
      </c>
      <c r="H304" s="6" t="s">
        <v>269</v>
      </c>
      <c r="I304" s="6"/>
      <c r="J304" s="17">
        <v>6.21</v>
      </c>
      <c r="K304" s="6" t="s">
        <v>104</v>
      </c>
      <c r="L304" s="18">
        <v>3.9199999999999999E-2</v>
      </c>
      <c r="M304" s="8">
        <v>2.7799999999999998E-2</v>
      </c>
      <c r="N304" s="7">
        <v>16744985.982506651</v>
      </c>
      <c r="O304" s="7">
        <v>109.03</v>
      </c>
      <c r="P304" s="7">
        <v>0</v>
      </c>
      <c r="Q304" s="7">
        <v>18257.058216727</v>
      </c>
      <c r="R304" s="8">
        <v>1.5900000000000001E-2</v>
      </c>
      <c r="S304" s="8">
        <f t="shared" si="4"/>
        <v>4.5689179511499379E-3</v>
      </c>
      <c r="T304" s="8">
        <f>+Q304/'סכום נכסי הקרן'!$C$42</f>
        <v>7.209945197722183E-4</v>
      </c>
    </row>
    <row r="305" spans="1:20">
      <c r="A305" s="6" t="s">
        <v>565</v>
      </c>
      <c r="B305" s="17">
        <v>1135862</v>
      </c>
      <c r="C305" s="6" t="s">
        <v>194</v>
      </c>
      <c r="D305" s="6"/>
      <c r="E305" s="45">
        <v>513230029</v>
      </c>
      <c r="F305" s="6" t="s">
        <v>317</v>
      </c>
      <c r="G305" s="6" t="s">
        <v>324</v>
      </c>
      <c r="H305" s="6" t="s">
        <v>269</v>
      </c>
      <c r="I305" s="6"/>
      <c r="J305" s="17">
        <v>5.28</v>
      </c>
      <c r="K305" s="6" t="s">
        <v>104</v>
      </c>
      <c r="L305" s="18">
        <v>3.5799999999999998E-2</v>
      </c>
      <c r="M305" s="8">
        <v>2.5000000000000001E-2</v>
      </c>
      <c r="N305" s="7">
        <v>6834222.915433255</v>
      </c>
      <c r="O305" s="7">
        <v>106.75</v>
      </c>
      <c r="P305" s="7">
        <v>0</v>
      </c>
      <c r="Q305" s="7">
        <v>7295.5329622250001</v>
      </c>
      <c r="R305" s="8">
        <v>5.3E-3</v>
      </c>
      <c r="S305" s="8">
        <f t="shared" si="4"/>
        <v>1.8257427411704635E-3</v>
      </c>
      <c r="T305" s="8">
        <f>+Q305/'סכום נכסי הקרן'!$C$42</f>
        <v>2.8810990369536034E-4</v>
      </c>
    </row>
    <row r="306" spans="1:20">
      <c r="A306" s="6" t="s">
        <v>566</v>
      </c>
      <c r="B306" s="17">
        <v>1139286</v>
      </c>
      <c r="C306" s="6" t="s">
        <v>194</v>
      </c>
      <c r="D306" s="6"/>
      <c r="E306" s="45">
        <v>513230029</v>
      </c>
      <c r="F306" s="6" t="s">
        <v>317</v>
      </c>
      <c r="G306" s="6" t="s">
        <v>324</v>
      </c>
      <c r="H306" s="6" t="s">
        <v>103</v>
      </c>
      <c r="I306" s="6"/>
      <c r="J306" s="17">
        <v>6.38</v>
      </c>
      <c r="K306" s="6" t="s">
        <v>104</v>
      </c>
      <c r="L306" s="18">
        <v>3.2899999999999999E-2</v>
      </c>
      <c r="M306" s="8">
        <v>2.8199999999999999E-2</v>
      </c>
      <c r="N306" s="7">
        <v>32179879.501570959</v>
      </c>
      <c r="O306" s="7">
        <v>102.74</v>
      </c>
      <c r="P306" s="7">
        <v>791.72357999999997</v>
      </c>
      <c r="Q306" s="7">
        <v>33853.331779913999</v>
      </c>
      <c r="R306" s="8">
        <v>3.2500000000000001E-2</v>
      </c>
      <c r="S306" s="8">
        <f t="shared" si="4"/>
        <v>8.4719615525886451E-3</v>
      </c>
      <c r="T306" s="8">
        <f>+Q306/'סכום נכסי הקרן'!$C$42</f>
        <v>1.3369112591746109E-3</v>
      </c>
    </row>
    <row r="307" spans="1:20">
      <c r="A307" s="6" t="s">
        <v>568</v>
      </c>
      <c r="B307" s="17">
        <v>3230240</v>
      </c>
      <c r="C307" s="6" t="s">
        <v>194</v>
      </c>
      <c r="D307" s="6"/>
      <c r="E307" s="45">
        <v>520037789</v>
      </c>
      <c r="F307" s="6" t="s">
        <v>291</v>
      </c>
      <c r="G307" s="6" t="s">
        <v>324</v>
      </c>
      <c r="H307" s="6" t="s">
        <v>103</v>
      </c>
      <c r="I307" s="6"/>
      <c r="J307" s="17">
        <v>6.07</v>
      </c>
      <c r="K307" s="6" t="s">
        <v>104</v>
      </c>
      <c r="L307" s="18">
        <v>3.5000000000000003E-2</v>
      </c>
      <c r="M307" s="8">
        <v>3.1699999999999999E-2</v>
      </c>
      <c r="N307" s="7">
        <v>8331264.1237393348</v>
      </c>
      <c r="O307" s="7">
        <v>101.97</v>
      </c>
      <c r="P307" s="7">
        <v>232.41242000000003</v>
      </c>
      <c r="Q307" s="7">
        <v>8727.8024469770007</v>
      </c>
      <c r="R307" s="8">
        <v>7.4000000000000003E-3</v>
      </c>
      <c r="S307" s="8">
        <f t="shared" si="4"/>
        <v>2.1841751721834832E-3</v>
      </c>
      <c r="T307" s="8">
        <f>+Q307/'סכום נכסי הקרן'!$C$42</f>
        <v>3.4467205281514876E-4</v>
      </c>
    </row>
    <row r="308" spans="1:20">
      <c r="A308" s="6" t="s">
        <v>569</v>
      </c>
      <c r="B308" s="17">
        <v>5660063</v>
      </c>
      <c r="C308" s="6" t="s">
        <v>194</v>
      </c>
      <c r="D308" s="6"/>
      <c r="E308" s="45">
        <v>520007469</v>
      </c>
      <c r="F308" s="6" t="s">
        <v>317</v>
      </c>
      <c r="G308" s="6" t="s">
        <v>324</v>
      </c>
      <c r="H308" s="6" t="s">
        <v>103</v>
      </c>
      <c r="I308" s="6"/>
      <c r="J308" s="17">
        <v>5.67</v>
      </c>
      <c r="K308" s="6" t="s">
        <v>104</v>
      </c>
      <c r="L308" s="18">
        <v>2.9399999999999999E-2</v>
      </c>
      <c r="M308" s="8">
        <v>2.3900000000000001E-2</v>
      </c>
      <c r="N308" s="7">
        <v>8248363.6547929142</v>
      </c>
      <c r="O308" s="7">
        <v>105.03</v>
      </c>
      <c r="P308" s="7">
        <v>0</v>
      </c>
      <c r="Q308" s="7">
        <v>8663.2563466289994</v>
      </c>
      <c r="R308" s="8">
        <v>3.2599999999999997E-2</v>
      </c>
      <c r="S308" s="8">
        <f t="shared" si="4"/>
        <v>2.1680221954521873E-3</v>
      </c>
      <c r="T308" s="8">
        <f>+Q308/'סכום נכסי הקרן'!$C$42</f>
        <v>3.4212304497001085E-4</v>
      </c>
    </row>
    <row r="309" spans="1:20">
      <c r="A309" s="6" t="s">
        <v>570</v>
      </c>
      <c r="B309" s="17">
        <v>1135920</v>
      </c>
      <c r="C309" s="6" t="s">
        <v>194</v>
      </c>
      <c r="D309" s="6"/>
      <c r="E309" s="45">
        <v>513937714</v>
      </c>
      <c r="F309" s="6" t="s">
        <v>317</v>
      </c>
      <c r="G309" s="6" t="s">
        <v>324</v>
      </c>
      <c r="H309" s="6" t="s">
        <v>269</v>
      </c>
      <c r="I309" s="6"/>
      <c r="J309" s="17">
        <v>6.21</v>
      </c>
      <c r="K309" s="6" t="s">
        <v>104</v>
      </c>
      <c r="L309" s="18">
        <v>4.1000000000000002E-2</v>
      </c>
      <c r="M309" s="8">
        <v>2.7099999999999999E-2</v>
      </c>
      <c r="N309" s="7">
        <v>3013384.9910091748</v>
      </c>
      <c r="O309" s="7">
        <v>109</v>
      </c>
      <c r="P309" s="7">
        <v>61.566009999999999</v>
      </c>
      <c r="Q309" s="7">
        <v>3346.1556502000003</v>
      </c>
      <c r="R309" s="8">
        <v>9.2999999999999992E-3</v>
      </c>
      <c r="S309" s="8">
        <f t="shared" si="4"/>
        <v>8.3739178766125213E-4</v>
      </c>
      <c r="T309" s="8">
        <f>+Q309/'סכום נכסי הקרן'!$C$42</f>
        <v>1.3214395536563893E-4</v>
      </c>
    </row>
    <row r="310" spans="1:20">
      <c r="A310" s="6" t="s">
        <v>571</v>
      </c>
      <c r="B310" s="17">
        <v>1133479</v>
      </c>
      <c r="C310" s="6" t="s">
        <v>194</v>
      </c>
      <c r="D310" s="6"/>
      <c r="E310" s="45">
        <v>520043720</v>
      </c>
      <c r="F310" s="6" t="s">
        <v>291</v>
      </c>
      <c r="G310" s="6" t="s">
        <v>324</v>
      </c>
      <c r="H310" s="6" t="s">
        <v>269</v>
      </c>
      <c r="I310" s="6"/>
      <c r="J310" s="17">
        <v>5.5</v>
      </c>
      <c r="K310" s="6" t="s">
        <v>104</v>
      </c>
      <c r="L310" s="18">
        <v>5.0999999999999997E-2</v>
      </c>
      <c r="M310" s="8">
        <v>3.0499999999999999E-2</v>
      </c>
      <c r="N310" s="7">
        <v>8564091.5703660138</v>
      </c>
      <c r="O310" s="7">
        <v>113.93</v>
      </c>
      <c r="P310" s="7">
        <v>0</v>
      </c>
      <c r="Q310" s="7">
        <v>9757.0695261180008</v>
      </c>
      <c r="R310" s="8">
        <v>5.5899999999999998E-2</v>
      </c>
      <c r="S310" s="8">
        <f t="shared" si="4"/>
        <v>2.4417542837024712E-3</v>
      </c>
      <c r="T310" s="8">
        <f>+Q310/'סכום נכסי הקרן'!$C$42</f>
        <v>3.8531912282135141E-4</v>
      </c>
    </row>
    <row r="311" spans="1:20">
      <c r="A311" s="6" t="s">
        <v>572</v>
      </c>
      <c r="B311" s="17">
        <v>1138940</v>
      </c>
      <c r="C311" s="6" t="s">
        <v>194</v>
      </c>
      <c r="D311" s="6"/>
      <c r="E311" s="45">
        <v>520043720</v>
      </c>
      <c r="F311" s="6" t="s">
        <v>291</v>
      </c>
      <c r="G311" s="6" t="s">
        <v>324</v>
      </c>
      <c r="H311" s="6" t="s">
        <v>269</v>
      </c>
      <c r="I311" s="6"/>
      <c r="J311" s="17">
        <v>6.71</v>
      </c>
      <c r="K311" s="6" t="s">
        <v>104</v>
      </c>
      <c r="L311" s="18">
        <v>2.75E-2</v>
      </c>
      <c r="M311" s="8">
        <v>2.9899999999999999E-2</v>
      </c>
      <c r="N311" s="7">
        <v>4471855.8295199992</v>
      </c>
      <c r="O311" s="7">
        <v>100</v>
      </c>
      <c r="P311" s="7">
        <v>170.63489000000001</v>
      </c>
      <c r="Q311" s="7">
        <v>4642.4907195199994</v>
      </c>
      <c r="R311" s="8">
        <v>3.4000000000000002E-2</v>
      </c>
      <c r="S311" s="8">
        <f t="shared" si="4"/>
        <v>1.1618059675697582E-3</v>
      </c>
      <c r="T311" s="8">
        <f>+Q311/'סכום נכסי הקרן'!$C$42</f>
        <v>1.8333788100651448E-4</v>
      </c>
    </row>
    <row r="312" spans="1:20">
      <c r="A312" s="6" t="s">
        <v>573</v>
      </c>
      <c r="B312" s="17">
        <v>1114073</v>
      </c>
      <c r="C312" s="6" t="s">
        <v>194</v>
      </c>
      <c r="D312" s="6"/>
      <c r="E312" s="45">
        <v>510216054</v>
      </c>
      <c r="F312" s="6" t="s">
        <v>315</v>
      </c>
      <c r="G312" s="6" t="s">
        <v>324</v>
      </c>
      <c r="H312" s="6" t="s">
        <v>103</v>
      </c>
      <c r="I312" s="6"/>
      <c r="J312" s="17">
        <v>1.87</v>
      </c>
      <c r="K312" s="6" t="s">
        <v>104</v>
      </c>
      <c r="L312" s="18">
        <v>2.3064999999999999E-2</v>
      </c>
      <c r="M312" s="8">
        <v>9.5999999999999992E-3</v>
      </c>
      <c r="N312" s="7">
        <v>9621625.3065183889</v>
      </c>
      <c r="O312" s="7">
        <v>102.51</v>
      </c>
      <c r="P312" s="7">
        <v>0</v>
      </c>
      <c r="Q312" s="7">
        <v>9863.128101712</v>
      </c>
      <c r="R312" s="8">
        <v>3.0000000000000001E-3</v>
      </c>
      <c r="S312" s="8">
        <f t="shared" si="4"/>
        <v>2.4682959600312924E-3</v>
      </c>
      <c r="T312" s="8">
        <f>+Q312/'סכום נכסי הקרן'!$C$42</f>
        <v>3.8950751127201982E-4</v>
      </c>
    </row>
    <row r="313" spans="1:20">
      <c r="A313" s="6" t="s">
        <v>574</v>
      </c>
      <c r="B313" s="17">
        <v>1132505</v>
      </c>
      <c r="C313" s="6" t="s">
        <v>194</v>
      </c>
      <c r="D313" s="6"/>
      <c r="E313" s="45">
        <v>510216054</v>
      </c>
      <c r="F313" s="6" t="s">
        <v>315</v>
      </c>
      <c r="G313" s="6" t="s">
        <v>324</v>
      </c>
      <c r="H313" s="6" t="s">
        <v>103</v>
      </c>
      <c r="I313" s="6"/>
      <c r="J313" s="17">
        <v>6.53</v>
      </c>
      <c r="K313" s="6" t="s">
        <v>104</v>
      </c>
      <c r="L313" s="18">
        <v>1.7500000000000002E-2</v>
      </c>
      <c r="M313" s="8">
        <v>1.6E-2</v>
      </c>
      <c r="N313" s="7">
        <v>22331157.091049723</v>
      </c>
      <c r="O313" s="7">
        <v>101.36</v>
      </c>
      <c r="P313" s="7">
        <v>0</v>
      </c>
      <c r="Q313" s="7">
        <v>22634.860827487999</v>
      </c>
      <c r="R313" s="8">
        <v>1.41E-2</v>
      </c>
      <c r="S313" s="8">
        <f t="shared" si="4"/>
        <v>5.6644844272743036E-3</v>
      </c>
      <c r="T313" s="8">
        <f>+Q313/'סכום נכסי הקרן'!$C$42</f>
        <v>8.9387952969738479E-4</v>
      </c>
    </row>
    <row r="314" spans="1:20">
      <c r="A314" s="6" t="s">
        <v>2309</v>
      </c>
      <c r="B314" s="17">
        <v>1139534</v>
      </c>
      <c r="C314" s="6" t="s">
        <v>194</v>
      </c>
      <c r="D314" s="6"/>
      <c r="E314" s="45">
        <v>510216054</v>
      </c>
      <c r="F314" s="6" t="s">
        <v>315</v>
      </c>
      <c r="G314" s="6" t="s">
        <v>324</v>
      </c>
      <c r="H314" s="6" t="s">
        <v>103</v>
      </c>
      <c r="I314" s="6"/>
      <c r="J314" s="17">
        <v>5.05</v>
      </c>
      <c r="K314" s="6" t="s">
        <v>104</v>
      </c>
      <c r="L314" s="18">
        <v>2.9600000000000001E-2</v>
      </c>
      <c r="M314" s="8">
        <v>2.12E-2</v>
      </c>
      <c r="N314" s="7">
        <v>967824.15083995787</v>
      </c>
      <c r="O314" s="7">
        <v>104.41</v>
      </c>
      <c r="P314" s="7">
        <v>0</v>
      </c>
      <c r="Q314" s="7">
        <v>1010.505195892</v>
      </c>
      <c r="R314" s="8">
        <v>2.3E-3</v>
      </c>
      <c r="S314" s="8">
        <f t="shared" si="4"/>
        <v>2.5288385863891558E-4</v>
      </c>
      <c r="T314" s="8">
        <f>+Q314/'סכום נכסי הקרן'!$C$42</f>
        <v>3.9906139301893331E-5</v>
      </c>
    </row>
    <row r="315" spans="1:20">
      <c r="A315" s="6" t="s">
        <v>575</v>
      </c>
      <c r="B315" s="17">
        <v>1136696</v>
      </c>
      <c r="C315" s="6" t="s">
        <v>194</v>
      </c>
      <c r="D315" s="6"/>
      <c r="E315" s="45">
        <v>514290345</v>
      </c>
      <c r="F315" s="6" t="s">
        <v>317</v>
      </c>
      <c r="G315" s="6" t="s">
        <v>324</v>
      </c>
      <c r="H315" s="6" t="s">
        <v>269</v>
      </c>
      <c r="I315" s="6"/>
      <c r="J315" s="17">
        <v>5.14</v>
      </c>
      <c r="K315" s="6" t="s">
        <v>104</v>
      </c>
      <c r="L315" s="18">
        <v>3.0499999999999999E-2</v>
      </c>
      <c r="M315" s="8">
        <v>2.2700000000000001E-2</v>
      </c>
      <c r="N315" s="7">
        <v>973223.25812197675</v>
      </c>
      <c r="O315" s="7">
        <v>105.43</v>
      </c>
      <c r="P315" s="7">
        <v>0</v>
      </c>
      <c r="Q315" s="7">
        <v>1026.0692810380001</v>
      </c>
      <c r="R315" s="8">
        <v>2.3E-3</v>
      </c>
      <c r="S315" s="8">
        <f t="shared" si="4"/>
        <v>2.567788469318069E-4</v>
      </c>
      <c r="T315" s="8">
        <f>+Q315/'סכום נכסי הקרן'!$C$42</f>
        <v>4.0520784879637783E-5</v>
      </c>
    </row>
    <row r="316" spans="1:20">
      <c r="A316" s="6" t="s">
        <v>2310</v>
      </c>
      <c r="B316" s="17">
        <v>1139815</v>
      </c>
      <c r="C316" s="6" t="s">
        <v>194</v>
      </c>
      <c r="D316" s="6"/>
      <c r="E316" s="45">
        <v>514290345</v>
      </c>
      <c r="F316" s="6" t="s">
        <v>317</v>
      </c>
      <c r="G316" s="6" t="s">
        <v>324</v>
      </c>
      <c r="H316" s="6" t="s">
        <v>269</v>
      </c>
      <c r="I316" s="6"/>
      <c r="J316" s="17">
        <v>7</v>
      </c>
      <c r="K316" s="6" t="s">
        <v>104</v>
      </c>
      <c r="L316" s="18">
        <v>3.61E-2</v>
      </c>
      <c r="M316" s="8">
        <v>3.0800000000000001E-2</v>
      </c>
      <c r="N316" s="7">
        <v>1090128.7799232299</v>
      </c>
      <c r="O316" s="7">
        <v>105.51</v>
      </c>
      <c r="P316" s="7">
        <v>0</v>
      </c>
      <c r="Q316" s="7">
        <v>1150.194875697</v>
      </c>
      <c r="R316" s="8">
        <v>2.3E-3</v>
      </c>
      <c r="S316" s="8">
        <f t="shared" si="4"/>
        <v>2.8784188298627237E-4</v>
      </c>
      <c r="T316" s="8">
        <f>+Q316/'סכום נכסי הקרן'!$C$42</f>
        <v>4.5422662961541086E-5</v>
      </c>
    </row>
    <row r="317" spans="1:20">
      <c r="A317" s="6" t="s">
        <v>576</v>
      </c>
      <c r="B317" s="17">
        <v>1137918</v>
      </c>
      <c r="C317" s="6" t="s">
        <v>194</v>
      </c>
      <c r="D317" s="6"/>
      <c r="E317" s="6"/>
      <c r="F317" s="6" t="s">
        <v>291</v>
      </c>
      <c r="G317" s="6" t="s">
        <v>324</v>
      </c>
      <c r="H317" s="6" t="s">
        <v>103</v>
      </c>
      <c r="I317" s="6"/>
      <c r="J317" s="17">
        <v>3.38</v>
      </c>
      <c r="K317" s="6" t="s">
        <v>104</v>
      </c>
      <c r="L317" s="18">
        <v>4.2500000000000003E-2</v>
      </c>
      <c r="M317" s="8">
        <v>3.4799999999999998E-2</v>
      </c>
      <c r="N317" s="7">
        <v>23376327.94189693</v>
      </c>
      <c r="O317" s="7">
        <v>104.01</v>
      </c>
      <c r="P317" s="7">
        <v>0</v>
      </c>
      <c r="Q317" s="7">
        <v>24313.718692366998</v>
      </c>
      <c r="R317" s="8">
        <v>2.1999999999999999E-2</v>
      </c>
      <c r="S317" s="8">
        <f t="shared" si="4"/>
        <v>6.0846268042782396E-3</v>
      </c>
      <c r="T317" s="8">
        <f>+Q317/'סכום נכסי הקרן'!$C$42</f>
        <v>9.6017976852475742E-4</v>
      </c>
    </row>
    <row r="318" spans="1:20">
      <c r="A318" s="6" t="s">
        <v>577</v>
      </c>
      <c r="B318" s="17">
        <v>1136464</v>
      </c>
      <c r="C318" s="6" t="s">
        <v>194</v>
      </c>
      <c r="D318" s="6"/>
      <c r="E318" s="45">
        <v>514065283</v>
      </c>
      <c r="F318" s="6" t="s">
        <v>412</v>
      </c>
      <c r="G318" s="6" t="s">
        <v>324</v>
      </c>
      <c r="H318" s="6" t="s">
        <v>269</v>
      </c>
      <c r="I318" s="6"/>
      <c r="J318" s="17">
        <v>4.3499999999999996</v>
      </c>
      <c r="K318" s="6" t="s">
        <v>104</v>
      </c>
      <c r="L318" s="18">
        <v>2.75E-2</v>
      </c>
      <c r="M318" s="8">
        <v>0.02</v>
      </c>
      <c r="N318" s="7">
        <v>1285120.0726028185</v>
      </c>
      <c r="O318" s="7">
        <v>104.31</v>
      </c>
      <c r="P318" s="7">
        <v>0</v>
      </c>
      <c r="Q318" s="7">
        <v>1340.5087477320001</v>
      </c>
      <c r="R318" s="8">
        <v>2.3E-3</v>
      </c>
      <c r="S318" s="8">
        <f t="shared" si="4"/>
        <v>3.3546885859052974E-4</v>
      </c>
      <c r="T318" s="8">
        <f>+Q318/'סכום נכסי הקרן'!$C$42</f>
        <v>5.2938400554366992E-5</v>
      </c>
    </row>
    <row r="319" spans="1:20">
      <c r="A319" s="6" t="s">
        <v>578</v>
      </c>
      <c r="B319" s="17">
        <v>1121854</v>
      </c>
      <c r="C319" s="6" t="s">
        <v>194</v>
      </c>
      <c r="D319" s="6"/>
      <c r="E319" s="45">
        <v>513668277</v>
      </c>
      <c r="F319" s="6" t="s">
        <v>271</v>
      </c>
      <c r="G319" s="6" t="s">
        <v>376</v>
      </c>
      <c r="H319" s="6" t="s">
        <v>269</v>
      </c>
      <c r="I319" s="6"/>
      <c r="J319" s="17">
        <v>2.38</v>
      </c>
      <c r="K319" s="6" t="s">
        <v>104</v>
      </c>
      <c r="L319" s="18">
        <v>1.5100000000000001E-2</v>
      </c>
      <c r="M319" s="8">
        <v>8.9999999999999993E-3</v>
      </c>
      <c r="N319" s="7">
        <v>5869846.6938582677</v>
      </c>
      <c r="O319" s="7">
        <v>101.6</v>
      </c>
      <c r="P319" s="7">
        <v>0</v>
      </c>
      <c r="Q319" s="7">
        <v>5963.7642409599994</v>
      </c>
      <c r="R319" s="8">
        <v>1.04E-2</v>
      </c>
      <c r="S319" s="8">
        <f t="shared" ref="S319:S382" si="5">+Q319/$Q$11</f>
        <v>1.4924611168728064E-3</v>
      </c>
      <c r="T319" s="8">
        <f>+Q319/'סכום נכסי הקרן'!$C$42</f>
        <v>2.3551665793595353E-4</v>
      </c>
    </row>
    <row r="320" spans="1:20">
      <c r="A320" s="6" t="s">
        <v>579</v>
      </c>
      <c r="B320" s="17">
        <v>6940167</v>
      </c>
      <c r="C320" s="6" t="s">
        <v>194</v>
      </c>
      <c r="D320" s="6"/>
      <c r="E320" s="45">
        <v>520025370</v>
      </c>
      <c r="F320" s="6" t="s">
        <v>379</v>
      </c>
      <c r="G320" s="6" t="s">
        <v>376</v>
      </c>
      <c r="H320" s="6" t="s">
        <v>103</v>
      </c>
      <c r="I320" s="6"/>
      <c r="J320" s="17">
        <v>3.29</v>
      </c>
      <c r="K320" s="6" t="s">
        <v>104</v>
      </c>
      <c r="L320" s="18">
        <v>5.0999999999999997E-2</v>
      </c>
      <c r="M320" s="8">
        <v>1.7999999999999999E-2</v>
      </c>
      <c r="N320" s="7">
        <v>2306790.449127614</v>
      </c>
      <c r="O320" s="7">
        <v>110.96</v>
      </c>
      <c r="P320" s="7">
        <v>0</v>
      </c>
      <c r="Q320" s="7">
        <v>2559.6146823520003</v>
      </c>
      <c r="R320" s="8">
        <v>7.1999999999999998E-3</v>
      </c>
      <c r="S320" s="8">
        <f t="shared" si="5"/>
        <v>6.4055607050156739E-4</v>
      </c>
      <c r="T320" s="8">
        <f>+Q320/'סכום נכסי הקרן'!$C$42</f>
        <v>1.0108244914361358E-4</v>
      </c>
    </row>
    <row r="321" spans="1:20">
      <c r="A321" s="6" t="s">
        <v>580</v>
      </c>
      <c r="B321" s="17">
        <v>7390149</v>
      </c>
      <c r="C321" s="6" t="s">
        <v>194</v>
      </c>
      <c r="D321" s="6"/>
      <c r="E321" s="45">
        <v>520028911</v>
      </c>
      <c r="F321" s="6" t="s">
        <v>379</v>
      </c>
      <c r="G321" s="6" t="s">
        <v>376</v>
      </c>
      <c r="H321" s="6" t="s">
        <v>269</v>
      </c>
      <c r="I321" s="6"/>
      <c r="J321" s="17">
        <v>4.6100000000000003</v>
      </c>
      <c r="K321" s="6" t="s">
        <v>104</v>
      </c>
      <c r="L321" s="18">
        <v>3.7499999999999999E-2</v>
      </c>
      <c r="M321" s="8">
        <v>2.23E-2</v>
      </c>
      <c r="N321" s="7">
        <v>1050906.8147058825</v>
      </c>
      <c r="O321" s="7">
        <v>107.1</v>
      </c>
      <c r="P321" s="7">
        <v>153.27112</v>
      </c>
      <c r="Q321" s="7">
        <v>1278.7923185500001</v>
      </c>
      <c r="R321" s="8">
        <v>2.0999999999999999E-3</v>
      </c>
      <c r="S321" s="8">
        <f t="shared" si="5"/>
        <v>3.2002402088320578E-4</v>
      </c>
      <c r="T321" s="8">
        <f>+Q321/'סכום נכסי הקרן'!$C$42</f>
        <v>5.0501140033426982E-5</v>
      </c>
    </row>
    <row r="322" spans="1:20">
      <c r="A322" s="6" t="s">
        <v>581</v>
      </c>
      <c r="B322" s="17">
        <v>6270151</v>
      </c>
      <c r="C322" s="6" t="s">
        <v>194</v>
      </c>
      <c r="D322" s="6"/>
      <c r="E322" s="45">
        <v>520025602</v>
      </c>
      <c r="F322" s="6" t="s">
        <v>582</v>
      </c>
      <c r="G322" s="6" t="s">
        <v>376</v>
      </c>
      <c r="H322" s="6" t="s">
        <v>269</v>
      </c>
      <c r="I322" s="6"/>
      <c r="J322" s="17">
        <v>6.73</v>
      </c>
      <c r="K322" s="6" t="s">
        <v>104</v>
      </c>
      <c r="L322" s="18">
        <v>2.1999999999999999E-2</v>
      </c>
      <c r="M322" s="8">
        <v>1.7899999999999999E-2</v>
      </c>
      <c r="N322" s="7">
        <v>9320821.8505755123</v>
      </c>
      <c r="O322" s="7">
        <v>103.56</v>
      </c>
      <c r="P322" s="7">
        <v>0</v>
      </c>
      <c r="Q322" s="7">
        <v>9652.6431084560008</v>
      </c>
      <c r="R322" s="8">
        <v>2.3599999999999999E-2</v>
      </c>
      <c r="S322" s="8">
        <f t="shared" si="5"/>
        <v>2.4156210628644577E-3</v>
      </c>
      <c r="T322" s="8">
        <f>+Q322/'סכום נכסי הקרן'!$C$42</f>
        <v>3.8119519036958508E-4</v>
      </c>
    </row>
    <row r="323" spans="1:20">
      <c r="A323" s="6" t="s">
        <v>583</v>
      </c>
      <c r="B323" s="17">
        <v>6270144</v>
      </c>
      <c r="C323" s="6" t="s">
        <v>194</v>
      </c>
      <c r="D323" s="6"/>
      <c r="E323" s="45">
        <v>520025602</v>
      </c>
      <c r="F323" s="6" t="s">
        <v>582</v>
      </c>
      <c r="G323" s="6" t="s">
        <v>376</v>
      </c>
      <c r="H323" s="6" t="s">
        <v>269</v>
      </c>
      <c r="I323" s="6"/>
      <c r="J323" s="17">
        <v>4.99</v>
      </c>
      <c r="K323" s="6" t="s">
        <v>104</v>
      </c>
      <c r="L323" s="18">
        <v>0.05</v>
      </c>
      <c r="M323" s="8">
        <v>2.47E-2</v>
      </c>
      <c r="N323" s="7">
        <v>1000275.7890667248</v>
      </c>
      <c r="O323" s="7">
        <v>114.65</v>
      </c>
      <c r="P323" s="7">
        <v>0</v>
      </c>
      <c r="Q323" s="7">
        <v>1146.8161921650001</v>
      </c>
      <c r="R323" s="8">
        <v>2.8E-3</v>
      </c>
      <c r="S323" s="8">
        <f t="shared" si="5"/>
        <v>2.8699635093738693E-4</v>
      </c>
      <c r="T323" s="8">
        <f>+Q323/'סכום נכסי הקרן'!$C$42</f>
        <v>4.5289234438626877E-5</v>
      </c>
    </row>
    <row r="324" spans="1:20">
      <c r="A324" s="6" t="s">
        <v>584</v>
      </c>
      <c r="B324" s="17">
        <v>6270136</v>
      </c>
      <c r="C324" s="6" t="s">
        <v>194</v>
      </c>
      <c r="D324" s="6"/>
      <c r="E324" s="45">
        <v>520025602</v>
      </c>
      <c r="F324" s="6" t="s">
        <v>582</v>
      </c>
      <c r="G324" s="6" t="s">
        <v>376</v>
      </c>
      <c r="H324" s="6" t="s">
        <v>269</v>
      </c>
      <c r="I324" s="6"/>
      <c r="J324" s="17">
        <v>2.39</v>
      </c>
      <c r="K324" s="6" t="s">
        <v>104</v>
      </c>
      <c r="L324" s="18">
        <v>7.5999999999999998E-2</v>
      </c>
      <c r="M324" s="8">
        <v>1.3599999999999999E-2</v>
      </c>
      <c r="N324" s="7">
        <v>1393514.702112627</v>
      </c>
      <c r="O324" s="7">
        <v>115.07</v>
      </c>
      <c r="P324" s="7">
        <v>52.970960000000005</v>
      </c>
      <c r="Q324" s="7">
        <v>1656.4883277209999</v>
      </c>
      <c r="R324" s="8">
        <v>1.0500000000000001E-2</v>
      </c>
      <c r="S324" s="8">
        <f t="shared" si="5"/>
        <v>4.1454429112028221E-4</v>
      </c>
      <c r="T324" s="8">
        <f>+Q324/'סכום נכסי הקרן'!$C$42</f>
        <v>6.5416837267860591E-5</v>
      </c>
    </row>
    <row r="325" spans="1:20">
      <c r="A325" s="6" t="s">
        <v>585</v>
      </c>
      <c r="B325" s="17">
        <v>1123264</v>
      </c>
      <c r="C325" s="6" t="s">
        <v>194</v>
      </c>
      <c r="D325" s="6"/>
      <c r="E325" s="45">
        <v>520040072</v>
      </c>
      <c r="F325" s="6" t="s">
        <v>303</v>
      </c>
      <c r="G325" s="6" t="s">
        <v>376</v>
      </c>
      <c r="H325" s="6" t="s">
        <v>269</v>
      </c>
      <c r="I325" s="6"/>
      <c r="J325" s="17">
        <v>1.1100000000000001</v>
      </c>
      <c r="K325" s="6" t="s">
        <v>104</v>
      </c>
      <c r="L325" s="18">
        <v>6.9000000000000006E-2</v>
      </c>
      <c r="M325" s="8">
        <v>1.17E-2</v>
      </c>
      <c r="N325" s="7">
        <v>1093116.9917782908</v>
      </c>
      <c r="O325" s="7">
        <v>108.25</v>
      </c>
      <c r="P325" s="7">
        <v>0</v>
      </c>
      <c r="Q325" s="7">
        <v>1183.2991436</v>
      </c>
      <c r="R325" s="8">
        <v>2.7000000000000001E-3</v>
      </c>
      <c r="S325" s="8">
        <f t="shared" si="5"/>
        <v>2.9612638764667368E-4</v>
      </c>
      <c r="T325" s="8">
        <f>+Q325/'סכום נכסי הקרן'!$C$42</f>
        <v>4.6729992732624722E-5</v>
      </c>
    </row>
    <row r="326" spans="1:20">
      <c r="A326" s="6" t="s">
        <v>630</v>
      </c>
      <c r="B326" s="17">
        <v>1138494</v>
      </c>
      <c r="C326" s="6" t="s">
        <v>194</v>
      </c>
      <c r="D326" s="6"/>
      <c r="E326" s="45">
        <v>520041997</v>
      </c>
      <c r="F326" s="6" t="s">
        <v>631</v>
      </c>
      <c r="G326" s="6" t="s">
        <v>376</v>
      </c>
      <c r="H326" s="6" t="s">
        <v>103</v>
      </c>
      <c r="I326" s="6"/>
      <c r="J326" s="17">
        <v>4.01</v>
      </c>
      <c r="K326" s="6" t="s">
        <v>104</v>
      </c>
      <c r="L326" s="18">
        <v>2.7900000000000001E-2</v>
      </c>
      <c r="M326" s="8">
        <v>2.1899999999999999E-2</v>
      </c>
      <c r="N326" s="7">
        <v>1878324.05443259</v>
      </c>
      <c r="O326" s="7">
        <v>103.1</v>
      </c>
      <c r="P326" s="7">
        <v>0</v>
      </c>
      <c r="Q326" s="7">
        <v>1936.55210012</v>
      </c>
      <c r="R326" s="8">
        <v>4.0000000000000001E-3</v>
      </c>
      <c r="S326" s="8">
        <f t="shared" si="5"/>
        <v>4.8463161745680071E-4</v>
      </c>
      <c r="T326" s="8">
        <f>+Q326/'סכום נכסי הקרן'!$C$42</f>
        <v>7.6476912921309028E-5</v>
      </c>
    </row>
    <row r="327" spans="1:20">
      <c r="A327" s="6" t="s">
        <v>586</v>
      </c>
      <c r="B327" s="17">
        <v>1121201</v>
      </c>
      <c r="C327" s="6" t="s">
        <v>194</v>
      </c>
      <c r="D327" s="6"/>
      <c r="E327" s="45">
        <v>513682146</v>
      </c>
      <c r="F327" s="6" t="s">
        <v>271</v>
      </c>
      <c r="G327" s="6" t="s">
        <v>376</v>
      </c>
      <c r="H327" s="6" t="s">
        <v>103</v>
      </c>
      <c r="I327" s="6"/>
      <c r="J327" s="17">
        <v>1.17</v>
      </c>
      <c r="K327" s="6" t="s">
        <v>104</v>
      </c>
      <c r="L327" s="18">
        <v>1.32E-2</v>
      </c>
      <c r="M327" s="8">
        <v>8.5000000000000006E-3</v>
      </c>
      <c r="N327" s="7">
        <v>0</v>
      </c>
      <c r="O327" s="7">
        <v>100.65</v>
      </c>
      <c r="P327" s="7">
        <v>0</v>
      </c>
      <c r="Q327" s="7">
        <v>0</v>
      </c>
      <c r="R327" s="8">
        <v>0</v>
      </c>
      <c r="S327" s="8">
        <f t="shared" si="5"/>
        <v>0</v>
      </c>
      <c r="T327" s="8">
        <f>+Q327/'סכום נכסי הקרן'!$C$42</f>
        <v>0</v>
      </c>
    </row>
    <row r="328" spans="1:20">
      <c r="A328" s="6" t="s">
        <v>587</v>
      </c>
      <c r="B328" s="17">
        <v>1139419</v>
      </c>
      <c r="C328" s="6" t="s">
        <v>194</v>
      </c>
      <c r="D328" s="6"/>
      <c r="E328" s="45">
        <v>520042482</v>
      </c>
      <c r="F328" s="6" t="s">
        <v>588</v>
      </c>
      <c r="G328" s="6" t="s">
        <v>376</v>
      </c>
      <c r="H328" s="6" t="s">
        <v>269</v>
      </c>
      <c r="I328" s="6"/>
      <c r="J328" s="17">
        <v>4.49</v>
      </c>
      <c r="K328" s="6" t="s">
        <v>104</v>
      </c>
      <c r="L328" s="18">
        <v>2.4500000000000001E-2</v>
      </c>
      <c r="M328" s="8">
        <v>2.0899999999999998E-2</v>
      </c>
      <c r="N328" s="7">
        <v>764113.39562965871</v>
      </c>
      <c r="O328" s="7">
        <v>101.96</v>
      </c>
      <c r="P328" s="7">
        <v>0</v>
      </c>
      <c r="Q328" s="7">
        <v>779.09001818399997</v>
      </c>
      <c r="R328" s="8">
        <v>4.0000000000000001E-3</v>
      </c>
      <c r="S328" s="8">
        <f t="shared" si="5"/>
        <v>1.9497108063013831E-4</v>
      </c>
      <c r="T328" s="8">
        <f>+Q328/'סכום נכסי הקרן'!$C$42</f>
        <v>3.0767258714509545E-5</v>
      </c>
    </row>
    <row r="329" spans="1:20">
      <c r="A329" s="6" t="s">
        <v>589</v>
      </c>
      <c r="B329" s="17">
        <v>6130165</v>
      </c>
      <c r="C329" s="6" t="s">
        <v>194</v>
      </c>
      <c r="D329" s="6"/>
      <c r="E329" s="45">
        <v>520017807</v>
      </c>
      <c r="F329" s="6" t="s">
        <v>291</v>
      </c>
      <c r="G329" s="6" t="s">
        <v>376</v>
      </c>
      <c r="H329" s="6" t="s">
        <v>269</v>
      </c>
      <c r="I329" s="6"/>
      <c r="J329" s="17">
        <v>1.7</v>
      </c>
      <c r="K329" s="6" t="s">
        <v>104</v>
      </c>
      <c r="L329" s="18">
        <v>7.1999999999999995E-2</v>
      </c>
      <c r="M329" s="8">
        <v>1.2E-2</v>
      </c>
      <c r="N329" s="7">
        <v>1326550.3531943816</v>
      </c>
      <c r="O329" s="7">
        <v>110.35</v>
      </c>
      <c r="P329" s="7">
        <v>291.48725000000002</v>
      </c>
      <c r="Q329" s="7">
        <v>1755.33556475</v>
      </c>
      <c r="R329" s="8">
        <v>6.1999999999999998E-3</v>
      </c>
      <c r="S329" s="8">
        <f t="shared" si="5"/>
        <v>4.3928129476688259E-4</v>
      </c>
      <c r="T329" s="8">
        <f>+Q329/'סכום נכסי הקרן'!$C$42</f>
        <v>6.9320440758988152E-5</v>
      </c>
    </row>
    <row r="330" spans="1:20">
      <c r="A330" s="6" t="s">
        <v>590</v>
      </c>
      <c r="B330" s="17">
        <v>6130199</v>
      </c>
      <c r="C330" s="6" t="s">
        <v>194</v>
      </c>
      <c r="D330" s="6"/>
      <c r="E330" s="45">
        <v>520017807</v>
      </c>
      <c r="F330" s="6" t="s">
        <v>291</v>
      </c>
      <c r="G330" s="6" t="s">
        <v>376</v>
      </c>
      <c r="H330" s="6" t="s">
        <v>269</v>
      </c>
      <c r="I330" s="6"/>
      <c r="J330" s="17">
        <v>5.19</v>
      </c>
      <c r="K330" s="6" t="s">
        <v>104</v>
      </c>
      <c r="L330" s="18">
        <v>5.0500000000000003E-2</v>
      </c>
      <c r="M330" s="8">
        <v>2.8299999999999999E-2</v>
      </c>
      <c r="N330" s="7">
        <v>1344013.3438028169</v>
      </c>
      <c r="O330" s="7">
        <v>113.6</v>
      </c>
      <c r="P330" s="7">
        <v>0</v>
      </c>
      <c r="Q330" s="7">
        <v>1526.79915856</v>
      </c>
      <c r="R330" s="8">
        <v>2.3E-3</v>
      </c>
      <c r="S330" s="8">
        <f t="shared" si="5"/>
        <v>3.8208894338487694E-4</v>
      </c>
      <c r="T330" s="8">
        <f>+Q330/'סכום נכסי הקרן'!$C$42</f>
        <v>6.0295246531340716E-5</v>
      </c>
    </row>
    <row r="331" spans="1:20">
      <c r="A331" s="6" t="s">
        <v>591</v>
      </c>
      <c r="B331" s="17">
        <v>1133891</v>
      </c>
      <c r="C331" s="6" t="s">
        <v>194</v>
      </c>
      <c r="D331" s="6"/>
      <c r="E331" s="6"/>
      <c r="F331" s="6" t="s">
        <v>291</v>
      </c>
      <c r="G331" s="6" t="s">
        <v>376</v>
      </c>
      <c r="H331" s="6" t="s">
        <v>103</v>
      </c>
      <c r="I331" s="6"/>
      <c r="J331" s="17">
        <v>3.53</v>
      </c>
      <c r="K331" s="6" t="s">
        <v>104</v>
      </c>
      <c r="L331" s="18">
        <v>6.0499999999999998E-2</v>
      </c>
      <c r="M331" s="8">
        <v>3.8100000000000002E-2</v>
      </c>
      <c r="N331" s="7">
        <v>2111565.0621986343</v>
      </c>
      <c r="O331" s="7">
        <v>108.34</v>
      </c>
      <c r="P331" s="7">
        <v>0</v>
      </c>
      <c r="Q331" s="7">
        <v>2287.6695883860002</v>
      </c>
      <c r="R331" s="8">
        <v>2.2000000000000001E-3</v>
      </c>
      <c r="S331" s="8">
        <f t="shared" si="5"/>
        <v>5.7250048307894261E-4</v>
      </c>
      <c r="T331" s="8">
        <f>+Q331/'סכום נכסי הקרן'!$C$42</f>
        <v>9.0342990458600021E-5</v>
      </c>
    </row>
    <row r="332" spans="1:20">
      <c r="A332" s="6" t="s">
        <v>567</v>
      </c>
      <c r="B332" s="17">
        <v>1135656</v>
      </c>
      <c r="C332" s="6" t="s">
        <v>194</v>
      </c>
      <c r="D332" s="6"/>
      <c r="E332" s="6"/>
      <c r="F332" s="6" t="s">
        <v>291</v>
      </c>
      <c r="G332" s="6" t="s">
        <v>376</v>
      </c>
      <c r="H332" s="6" t="s">
        <v>269</v>
      </c>
      <c r="I332" s="6"/>
      <c r="J332" s="17">
        <v>3.19</v>
      </c>
      <c r="K332" s="6" t="s">
        <v>104</v>
      </c>
      <c r="L332" s="18">
        <v>4.2000000000000003E-2</v>
      </c>
      <c r="M332" s="8">
        <v>3.32E-2</v>
      </c>
      <c r="N332" s="7">
        <v>26455775.370244373</v>
      </c>
      <c r="O332" s="7">
        <v>103.53</v>
      </c>
      <c r="P332" s="7">
        <v>494.59906000000001</v>
      </c>
      <c r="Q332" s="7">
        <v>27884.263300814</v>
      </c>
      <c r="R332" s="8">
        <v>1.7399999999999999E-2</v>
      </c>
      <c r="S332" s="8">
        <f t="shared" si="5"/>
        <v>6.9781730242255901E-3</v>
      </c>
      <c r="T332" s="8">
        <f>+Q332/'סכום נכסי הקרן'!$C$42</f>
        <v>1.1011851301078153E-3</v>
      </c>
    </row>
    <row r="333" spans="1:20">
      <c r="A333" s="6" t="s">
        <v>2311</v>
      </c>
      <c r="B333" s="17">
        <v>2380046</v>
      </c>
      <c r="C333" s="6" t="s">
        <v>194</v>
      </c>
      <c r="D333" s="6"/>
      <c r="E333" s="45">
        <v>520036435</v>
      </c>
      <c r="F333" s="6" t="s">
        <v>268</v>
      </c>
      <c r="G333" s="6" t="s">
        <v>376</v>
      </c>
      <c r="H333" s="6" t="s">
        <v>103</v>
      </c>
      <c r="I333" s="6"/>
      <c r="J333" s="17">
        <v>3.79</v>
      </c>
      <c r="K333" s="6" t="s">
        <v>104</v>
      </c>
      <c r="L333" s="18">
        <v>2.9499999999999998E-2</v>
      </c>
      <c r="M333" s="8">
        <v>1.95E-2</v>
      </c>
      <c r="N333" s="7">
        <v>594586.07995273464</v>
      </c>
      <c r="O333" s="7">
        <v>103.67</v>
      </c>
      <c r="P333" s="7">
        <v>51.634279999999997</v>
      </c>
      <c r="Q333" s="7">
        <v>668.04166908699995</v>
      </c>
      <c r="R333" s="8">
        <v>2.2000000000000001E-3</v>
      </c>
      <c r="S333" s="8">
        <f t="shared" si="5"/>
        <v>1.6718068912171893E-4</v>
      </c>
      <c r="T333" s="8">
        <f>+Q333/'סכום נכסי הקרן'!$C$42</f>
        <v>2.6381817742681241E-5</v>
      </c>
    </row>
    <row r="334" spans="1:20">
      <c r="A334" s="6" t="s">
        <v>2312</v>
      </c>
      <c r="B334" s="17">
        <v>7230295</v>
      </c>
      <c r="C334" s="6" t="s">
        <v>194</v>
      </c>
      <c r="D334" s="6"/>
      <c r="E334" s="6"/>
      <c r="F334" s="6" t="s">
        <v>291</v>
      </c>
      <c r="G334" s="6" t="s">
        <v>376</v>
      </c>
      <c r="H334" s="6" t="s">
        <v>103</v>
      </c>
      <c r="I334" s="6"/>
      <c r="J334" s="17">
        <v>1.57</v>
      </c>
      <c r="K334" s="6" t="s">
        <v>104</v>
      </c>
      <c r="L334" s="18">
        <v>8.5599999999999999E-3</v>
      </c>
      <c r="M334" s="8">
        <v>1.4500000000000001E-2</v>
      </c>
      <c r="N334" s="7">
        <v>462945.14619576174</v>
      </c>
      <c r="O334" s="7">
        <v>99.1</v>
      </c>
      <c r="P334" s="7">
        <v>255.643</v>
      </c>
      <c r="Q334" s="7">
        <v>714.42163987999993</v>
      </c>
      <c r="R334" s="8">
        <v>1.6999999999999999E-3</v>
      </c>
      <c r="S334" s="8">
        <f t="shared" si="5"/>
        <v>1.7878750324338286E-4</v>
      </c>
      <c r="T334" s="8">
        <f>+Q334/'סכום נכסי הקרן'!$C$42</f>
        <v>2.8213421956897489E-5</v>
      </c>
    </row>
    <row r="335" spans="1:20">
      <c r="A335" s="6" t="s">
        <v>592</v>
      </c>
      <c r="B335" s="17">
        <v>6320097</v>
      </c>
      <c r="C335" s="6" t="s">
        <v>194</v>
      </c>
      <c r="D335" s="6"/>
      <c r="E335" s="45">
        <v>520018383</v>
      </c>
      <c r="F335" s="6" t="s">
        <v>398</v>
      </c>
      <c r="G335" s="6" t="s">
        <v>376</v>
      </c>
      <c r="H335" s="6" t="s">
        <v>103</v>
      </c>
      <c r="I335" s="6"/>
      <c r="J335" s="17">
        <v>0.42</v>
      </c>
      <c r="K335" s="6" t="s">
        <v>104</v>
      </c>
      <c r="L335" s="18">
        <v>5.8500000000000003E-2</v>
      </c>
      <c r="M335" s="8">
        <v>9.1999999999999998E-3</v>
      </c>
      <c r="N335" s="7">
        <v>1091405.2670731707</v>
      </c>
      <c r="O335" s="7">
        <v>102.5</v>
      </c>
      <c r="P335" s="7">
        <v>0</v>
      </c>
      <c r="Q335" s="7">
        <v>1118.69039875</v>
      </c>
      <c r="R335" s="8">
        <v>9.4999999999999998E-3</v>
      </c>
      <c r="S335" s="8">
        <f t="shared" si="5"/>
        <v>2.7995773382291699E-4</v>
      </c>
      <c r="T335" s="8">
        <f>+Q335/'סכום נכסי הקרן'!$C$42</f>
        <v>4.4178510976186388E-5</v>
      </c>
    </row>
    <row r="336" spans="1:20">
      <c r="A336" s="6" t="s">
        <v>593</v>
      </c>
      <c r="B336" s="17">
        <v>6320105</v>
      </c>
      <c r="C336" s="6" t="s">
        <v>194</v>
      </c>
      <c r="D336" s="6"/>
      <c r="E336" s="45">
        <v>520018383</v>
      </c>
      <c r="F336" s="6" t="s">
        <v>398</v>
      </c>
      <c r="G336" s="6" t="s">
        <v>376</v>
      </c>
      <c r="H336" s="6" t="s">
        <v>103</v>
      </c>
      <c r="I336" s="6"/>
      <c r="J336" s="17">
        <v>4.4800000000000004</v>
      </c>
      <c r="K336" s="6" t="s">
        <v>104</v>
      </c>
      <c r="L336" s="18">
        <v>5.8900000000000001E-2</v>
      </c>
      <c r="M336" s="8">
        <v>2.3300000000000001E-2</v>
      </c>
      <c r="N336" s="7">
        <v>2821424.1552775395</v>
      </c>
      <c r="O336" s="7">
        <v>116.38</v>
      </c>
      <c r="P336" s="7">
        <v>82.590490000000003</v>
      </c>
      <c r="Q336" s="7">
        <v>3366.1639219119998</v>
      </c>
      <c r="R336" s="8">
        <v>5.1000000000000004E-3</v>
      </c>
      <c r="S336" s="8">
        <f t="shared" si="5"/>
        <v>8.4239895533915789E-4</v>
      </c>
      <c r="T336" s="8">
        <f>+Q336/'סכום נכסי הקרן'!$C$42</f>
        <v>1.3293410754038789E-4</v>
      </c>
    </row>
    <row r="337" spans="1:20">
      <c r="A337" s="6" t="s">
        <v>594</v>
      </c>
      <c r="B337" s="17">
        <v>6990196</v>
      </c>
      <c r="C337" s="6" t="s">
        <v>194</v>
      </c>
      <c r="D337" s="6"/>
      <c r="E337" s="45">
        <v>520025438</v>
      </c>
      <c r="F337" s="6" t="s">
        <v>291</v>
      </c>
      <c r="G337" s="6" t="s">
        <v>376</v>
      </c>
      <c r="H337" s="6" t="s">
        <v>269</v>
      </c>
      <c r="I337" s="6"/>
      <c r="J337" s="17">
        <v>4.05</v>
      </c>
      <c r="K337" s="6" t="s">
        <v>104</v>
      </c>
      <c r="L337" s="18">
        <v>7.0499999999999993E-2</v>
      </c>
      <c r="M337" s="8">
        <v>2.4400000000000002E-2</v>
      </c>
      <c r="N337" s="7">
        <v>2042270.9260641693</v>
      </c>
      <c r="O337" s="7">
        <v>119.06</v>
      </c>
      <c r="P337" s="7">
        <v>71.304899999999989</v>
      </c>
      <c r="Q337" s="7">
        <v>2502.8326645719999</v>
      </c>
      <c r="R337" s="8">
        <v>3.3E-3</v>
      </c>
      <c r="S337" s="8">
        <f t="shared" si="5"/>
        <v>6.2634609333778375E-4</v>
      </c>
      <c r="T337" s="8">
        <f>+Q337/'סכום נכסי הקרן'!$C$42</f>
        <v>9.8840054823838647E-5</v>
      </c>
    </row>
    <row r="338" spans="1:20">
      <c r="A338" s="6" t="s">
        <v>595</v>
      </c>
      <c r="B338" s="17">
        <v>6990212</v>
      </c>
      <c r="C338" s="6" t="s">
        <v>194</v>
      </c>
      <c r="D338" s="6"/>
      <c r="E338" s="45">
        <v>520025438</v>
      </c>
      <c r="F338" s="6" t="s">
        <v>291</v>
      </c>
      <c r="G338" s="6" t="s">
        <v>376</v>
      </c>
      <c r="H338" s="6" t="s">
        <v>269</v>
      </c>
      <c r="I338" s="6"/>
      <c r="J338" s="17">
        <v>6.04</v>
      </c>
      <c r="K338" s="6" t="s">
        <v>104</v>
      </c>
      <c r="L338" s="18">
        <v>3.95E-2</v>
      </c>
      <c r="M338" s="8">
        <v>3.32E-2</v>
      </c>
      <c r="N338" s="7">
        <v>4083600.279657132</v>
      </c>
      <c r="O338" s="7">
        <v>103.83</v>
      </c>
      <c r="P338" s="7">
        <v>80.634840000000011</v>
      </c>
      <c r="Q338" s="7">
        <v>4320.6370103680001</v>
      </c>
      <c r="R338" s="8">
        <v>4.1000000000000003E-3</v>
      </c>
      <c r="S338" s="8">
        <f t="shared" si="5"/>
        <v>1.0812605055389982E-3</v>
      </c>
      <c r="T338" s="8">
        <f>+Q338/'סכום נכסי הקרן'!$C$42</f>
        <v>1.7062746743866237E-4</v>
      </c>
    </row>
    <row r="339" spans="1:20">
      <c r="A339" s="6" t="s">
        <v>596</v>
      </c>
      <c r="B339" s="17">
        <v>1139575</v>
      </c>
      <c r="C339" s="6" t="s">
        <v>194</v>
      </c>
      <c r="D339" s="6"/>
      <c r="E339" s="6"/>
      <c r="F339" s="6" t="s">
        <v>291</v>
      </c>
      <c r="G339" s="6" t="s">
        <v>376</v>
      </c>
      <c r="H339" s="6" t="s">
        <v>103</v>
      </c>
      <c r="I339" s="6"/>
      <c r="J339" s="17">
        <v>3.86</v>
      </c>
      <c r="K339" s="6" t="s">
        <v>104</v>
      </c>
      <c r="L339" s="18">
        <v>5.8000000000000003E-2</v>
      </c>
      <c r="M339" s="8">
        <v>4.9200000000000001E-2</v>
      </c>
      <c r="N339" s="7">
        <v>1069185.5751049756</v>
      </c>
      <c r="O339" s="7">
        <v>104.31</v>
      </c>
      <c r="P339" s="7">
        <v>0</v>
      </c>
      <c r="Q339" s="7">
        <v>1115.2674733920001</v>
      </c>
      <c r="R339" s="8">
        <v>2.3E-3</v>
      </c>
      <c r="S339" s="8">
        <f t="shared" si="5"/>
        <v>2.7910113004108296E-4</v>
      </c>
      <c r="T339" s="8">
        <f>+Q339/'סכום נכסי הקרן'!$C$42</f>
        <v>4.4043335287123503E-5</v>
      </c>
    </row>
    <row r="340" spans="1:20">
      <c r="A340" s="6" t="s">
        <v>597</v>
      </c>
      <c r="B340" s="17">
        <v>1126002</v>
      </c>
      <c r="C340" s="6" t="s">
        <v>194</v>
      </c>
      <c r="D340" s="6"/>
      <c r="E340" s="45">
        <v>511930125</v>
      </c>
      <c r="F340" s="6" t="s">
        <v>303</v>
      </c>
      <c r="G340" s="6" t="s">
        <v>376</v>
      </c>
      <c r="H340" s="6" t="s">
        <v>103</v>
      </c>
      <c r="I340" s="6"/>
      <c r="J340" s="17">
        <v>0.89</v>
      </c>
      <c r="K340" s="6" t="s">
        <v>104</v>
      </c>
      <c r="L340" s="18">
        <v>6.9900000000000004E-2</v>
      </c>
      <c r="M340" s="8">
        <v>8.0999999999999996E-3</v>
      </c>
      <c r="N340" s="7">
        <v>540703.06155116775</v>
      </c>
      <c r="O340" s="7">
        <v>105.34</v>
      </c>
      <c r="P340" s="7">
        <v>18.865749999999998</v>
      </c>
      <c r="Q340" s="7">
        <v>588.44235503800007</v>
      </c>
      <c r="R340" s="8">
        <v>2.3E-3</v>
      </c>
      <c r="S340" s="8">
        <f t="shared" si="5"/>
        <v>1.4726057217075839E-4</v>
      </c>
      <c r="T340" s="8">
        <f>+Q340/'סכום נכסי הקרן'!$C$42</f>
        <v>2.3238339284888094E-5</v>
      </c>
    </row>
    <row r="341" spans="1:20">
      <c r="A341" s="6" t="s">
        <v>598</v>
      </c>
      <c r="B341" s="17">
        <v>1139252</v>
      </c>
      <c r="C341" s="6" t="s">
        <v>194</v>
      </c>
      <c r="D341" s="6"/>
      <c r="E341" s="45">
        <v>511930125</v>
      </c>
      <c r="F341" s="6" t="s">
        <v>303</v>
      </c>
      <c r="G341" s="6" t="s">
        <v>376</v>
      </c>
      <c r="H341" s="6" t="s">
        <v>103</v>
      </c>
      <c r="I341" s="6"/>
      <c r="J341" s="17">
        <v>5.93</v>
      </c>
      <c r="K341" s="6" t="s">
        <v>104</v>
      </c>
      <c r="L341" s="18">
        <v>3.5499999999999997E-2</v>
      </c>
      <c r="M341" s="8">
        <v>2.8500000000000001E-2</v>
      </c>
      <c r="N341" s="7">
        <v>2437929.598573898</v>
      </c>
      <c r="O341" s="7">
        <v>104.13</v>
      </c>
      <c r="P341" s="7">
        <v>43.27167</v>
      </c>
      <c r="Q341" s="7">
        <v>2581.887760995</v>
      </c>
      <c r="R341" s="8">
        <v>7.4000000000000003E-3</v>
      </c>
      <c r="S341" s="8">
        <f t="shared" si="5"/>
        <v>6.4613001717092405E-4</v>
      </c>
      <c r="T341" s="8">
        <f>+Q341/'סכום נכסי הקרן'!$C$42</f>
        <v>1.0196204143331476E-4</v>
      </c>
    </row>
    <row r="342" spans="1:20">
      <c r="A342" s="6" t="s">
        <v>599</v>
      </c>
      <c r="B342" s="17">
        <v>1132836</v>
      </c>
      <c r="C342" s="6" t="s">
        <v>194</v>
      </c>
      <c r="D342" s="6"/>
      <c r="E342" s="45">
        <v>511930125</v>
      </c>
      <c r="F342" s="6" t="s">
        <v>303</v>
      </c>
      <c r="G342" s="6" t="s">
        <v>376</v>
      </c>
      <c r="H342" s="6" t="s">
        <v>103</v>
      </c>
      <c r="I342" s="6"/>
      <c r="J342" s="17">
        <v>4.43</v>
      </c>
      <c r="K342" s="6" t="s">
        <v>104</v>
      </c>
      <c r="L342" s="18">
        <v>4.1399999999999999E-2</v>
      </c>
      <c r="M342" s="8">
        <v>2.29E-2</v>
      </c>
      <c r="N342" s="7">
        <v>22992396.982152808</v>
      </c>
      <c r="O342" s="7">
        <v>108.37</v>
      </c>
      <c r="P342" s="7">
        <v>475.86566999999997</v>
      </c>
      <c r="Q342" s="7">
        <v>25392.726279559</v>
      </c>
      <c r="R342" s="8">
        <v>2.5999999999999999E-2</v>
      </c>
      <c r="S342" s="8">
        <f t="shared" si="5"/>
        <v>6.3546537207741166E-3</v>
      </c>
      <c r="T342" s="8">
        <f>+Q342/'סכום נכסי הקרן'!$C$42</f>
        <v>1.0027911546485809E-3</v>
      </c>
    </row>
    <row r="343" spans="1:20">
      <c r="A343" s="6" t="s">
        <v>600</v>
      </c>
      <c r="B343" s="17">
        <v>2560142</v>
      </c>
      <c r="C343" s="6" t="s">
        <v>194</v>
      </c>
      <c r="D343" s="6"/>
      <c r="E343" s="45">
        <v>520036690</v>
      </c>
      <c r="F343" s="6" t="s">
        <v>601</v>
      </c>
      <c r="G343" s="6" t="s">
        <v>376</v>
      </c>
      <c r="H343" s="6" t="s">
        <v>103</v>
      </c>
      <c r="I343" s="6"/>
      <c r="J343" s="17">
        <v>3.8</v>
      </c>
      <c r="K343" s="6" t="s">
        <v>104</v>
      </c>
      <c r="L343" s="18">
        <v>2.8000000000000001E-2</v>
      </c>
      <c r="M343" s="8">
        <v>2.1399999999999999E-2</v>
      </c>
      <c r="N343" s="7">
        <v>105075.54853658535</v>
      </c>
      <c r="O343" s="7">
        <v>102.5</v>
      </c>
      <c r="P343" s="7">
        <v>16.692039999999999</v>
      </c>
      <c r="Q343" s="7">
        <v>124.39447724999999</v>
      </c>
      <c r="R343" s="8">
        <v>1.1000000000000001E-3</v>
      </c>
      <c r="S343" s="8">
        <f t="shared" si="5"/>
        <v>3.1130325235569476E-5</v>
      </c>
      <c r="T343" s="8">
        <f>+Q343/'סכום נכסי הקרן'!$C$42</f>
        <v>4.9124965984393116E-6</v>
      </c>
    </row>
    <row r="344" spans="1:20">
      <c r="A344" s="6" t="s">
        <v>602</v>
      </c>
      <c r="B344" s="17">
        <v>1118835</v>
      </c>
      <c r="C344" s="6" t="s">
        <v>194</v>
      </c>
      <c r="D344" s="6"/>
      <c r="E344" s="45">
        <v>520044314</v>
      </c>
      <c r="F344" s="6" t="s">
        <v>303</v>
      </c>
      <c r="G344" s="6" t="s">
        <v>376</v>
      </c>
      <c r="H344" s="6" t="s">
        <v>103</v>
      </c>
      <c r="I344" s="6"/>
      <c r="J344" s="17">
        <v>2.46</v>
      </c>
      <c r="K344" s="6" t="s">
        <v>104</v>
      </c>
      <c r="L344" s="18">
        <v>1.341E-2</v>
      </c>
      <c r="M344" s="8">
        <v>9.1000000000000004E-3</v>
      </c>
      <c r="N344" s="7">
        <v>1976038.5909495552</v>
      </c>
      <c r="O344" s="7">
        <v>101.1</v>
      </c>
      <c r="P344" s="7">
        <v>6.5686799999999996</v>
      </c>
      <c r="Q344" s="7">
        <v>2004.34369545</v>
      </c>
      <c r="R344" s="8">
        <v>3.3999999999999998E-3</v>
      </c>
      <c r="S344" s="8">
        <f t="shared" si="5"/>
        <v>5.0159679515210723E-4</v>
      </c>
      <c r="T344" s="8">
        <f>+Q344/'סכום נכסי הקרן'!$C$42</f>
        <v>7.9154089503611033E-5</v>
      </c>
    </row>
    <row r="345" spans="1:20">
      <c r="A345" s="6" t="s">
        <v>603</v>
      </c>
      <c r="B345" s="17">
        <v>1118843</v>
      </c>
      <c r="C345" s="6" t="s">
        <v>194</v>
      </c>
      <c r="D345" s="6"/>
      <c r="E345" s="45">
        <v>520044314</v>
      </c>
      <c r="F345" s="6" t="s">
        <v>303</v>
      </c>
      <c r="G345" s="6" t="s">
        <v>376</v>
      </c>
      <c r="H345" s="6" t="s">
        <v>103</v>
      </c>
      <c r="I345" s="6"/>
      <c r="J345" s="17">
        <v>0.51</v>
      </c>
      <c r="K345" s="6" t="s">
        <v>104</v>
      </c>
      <c r="L345" s="18">
        <v>5.5E-2</v>
      </c>
      <c r="M345" s="8">
        <v>1.03E-2</v>
      </c>
      <c r="N345" s="7">
        <v>0</v>
      </c>
      <c r="O345" s="7">
        <v>102.22</v>
      </c>
      <c r="P345" s="7">
        <v>0</v>
      </c>
      <c r="Q345" s="7">
        <v>0</v>
      </c>
      <c r="R345" s="8">
        <v>0</v>
      </c>
      <c r="S345" s="8">
        <f t="shared" si="5"/>
        <v>0</v>
      </c>
      <c r="T345" s="8">
        <f>+Q345/'סכום נכסי הקרן'!$C$42</f>
        <v>0</v>
      </c>
    </row>
    <row r="346" spans="1:20">
      <c r="A346" s="6" t="s">
        <v>604</v>
      </c>
      <c r="B346" s="17">
        <v>1137512</v>
      </c>
      <c r="C346" s="6" t="s">
        <v>194</v>
      </c>
      <c r="D346" s="6"/>
      <c r="E346" s="45">
        <v>515328250</v>
      </c>
      <c r="F346" s="6" t="s">
        <v>291</v>
      </c>
      <c r="G346" s="6" t="s">
        <v>376</v>
      </c>
      <c r="H346" s="6" t="s">
        <v>269</v>
      </c>
      <c r="I346" s="6"/>
      <c r="J346" s="17">
        <v>3.82</v>
      </c>
      <c r="K346" s="6" t="s">
        <v>104</v>
      </c>
      <c r="L346" s="18">
        <v>3.5000000000000003E-2</v>
      </c>
      <c r="M346" s="8">
        <v>2.1499999999999998E-2</v>
      </c>
      <c r="N346" s="7">
        <v>1126450.2669702671</v>
      </c>
      <c r="O346" s="7">
        <v>106.28</v>
      </c>
      <c r="P346" s="7">
        <v>0</v>
      </c>
      <c r="Q346" s="7">
        <v>1197.1913437359999</v>
      </c>
      <c r="R346" s="8">
        <v>2.3E-3</v>
      </c>
      <c r="S346" s="8">
        <f t="shared" si="5"/>
        <v>2.9960297855353648E-4</v>
      </c>
      <c r="T346" s="8">
        <f>+Q346/'סכום נכסי הקרן'!$C$42</f>
        <v>4.7278613438476336E-5</v>
      </c>
    </row>
    <row r="347" spans="1:20">
      <c r="A347" s="6" t="s">
        <v>605</v>
      </c>
      <c r="B347" s="17">
        <v>1139732</v>
      </c>
      <c r="C347" s="6" t="s">
        <v>194</v>
      </c>
      <c r="D347" s="6"/>
      <c r="E347" s="6"/>
      <c r="F347" s="6" t="s">
        <v>291</v>
      </c>
      <c r="G347" s="6" t="s">
        <v>376</v>
      </c>
      <c r="H347" s="6" t="s">
        <v>269</v>
      </c>
      <c r="I347" s="6"/>
      <c r="J347" s="17">
        <v>3.91</v>
      </c>
      <c r="K347" s="6" t="s">
        <v>104</v>
      </c>
      <c r="L347" s="18">
        <v>4.9000000000000002E-2</v>
      </c>
      <c r="M347" s="8">
        <v>3.8600000000000002E-2</v>
      </c>
      <c r="N347" s="7">
        <v>712862.21000000008</v>
      </c>
      <c r="O347" s="7">
        <v>107</v>
      </c>
      <c r="P347" s="7">
        <v>0</v>
      </c>
      <c r="Q347" s="7">
        <v>762.7625647000001</v>
      </c>
      <c r="R347" s="8">
        <v>2.5999999999999999E-3</v>
      </c>
      <c r="S347" s="8">
        <f t="shared" si="5"/>
        <v>1.9088505568383752E-4</v>
      </c>
      <c r="T347" s="8">
        <f>+Q347/'סכום נכסי הקרן'!$C$42</f>
        <v>3.0122466747257435E-5</v>
      </c>
    </row>
    <row r="348" spans="1:20">
      <c r="A348" s="6" t="s">
        <v>2313</v>
      </c>
      <c r="B348" s="17">
        <v>1139591</v>
      </c>
      <c r="C348" s="6" t="s">
        <v>194</v>
      </c>
      <c r="D348" s="6"/>
      <c r="E348" s="45">
        <v>514065283</v>
      </c>
      <c r="F348" s="6" t="s">
        <v>412</v>
      </c>
      <c r="G348" s="6" t="s">
        <v>376</v>
      </c>
      <c r="H348" s="6" t="s">
        <v>269</v>
      </c>
      <c r="I348" s="6"/>
      <c r="J348" s="17">
        <v>3.4</v>
      </c>
      <c r="K348" s="6" t="s">
        <v>104</v>
      </c>
      <c r="L348" s="18">
        <v>2.4E-2</v>
      </c>
      <c r="M348" s="8">
        <v>1.4800000000000001E-2</v>
      </c>
      <c r="N348" s="7">
        <v>663586.13371195958</v>
      </c>
      <c r="O348" s="7">
        <v>103.18</v>
      </c>
      <c r="P348" s="7">
        <v>0</v>
      </c>
      <c r="Q348" s="7">
        <v>684.688172764</v>
      </c>
      <c r="R348" s="8">
        <v>2.3E-3</v>
      </c>
      <c r="S348" s="8">
        <f t="shared" si="5"/>
        <v>1.7134655793644651E-4</v>
      </c>
      <c r="T348" s="8">
        <f>+Q348/'סכום נכסי הקרן'!$C$42</f>
        <v>2.7039209409071883E-5</v>
      </c>
    </row>
    <row r="349" spans="1:20">
      <c r="A349" s="6" t="s">
        <v>606</v>
      </c>
      <c r="B349" s="17">
        <v>1134923</v>
      </c>
      <c r="C349" s="6" t="s">
        <v>194</v>
      </c>
      <c r="D349" s="6"/>
      <c r="E349" s="6"/>
      <c r="F349" s="6" t="s">
        <v>291</v>
      </c>
      <c r="G349" s="6" t="s">
        <v>376</v>
      </c>
      <c r="H349" s="6" t="s">
        <v>103</v>
      </c>
      <c r="I349" s="6"/>
      <c r="J349" s="17">
        <v>2.8</v>
      </c>
      <c r="K349" s="6" t="s">
        <v>104</v>
      </c>
      <c r="L349" s="18">
        <v>5.0999999999999997E-2</v>
      </c>
      <c r="M349" s="8">
        <v>2.8799999999999999E-2</v>
      </c>
      <c r="N349" s="7">
        <v>13594737.342486724</v>
      </c>
      <c r="O349" s="7">
        <v>107.33</v>
      </c>
      <c r="P349" s="7">
        <v>0</v>
      </c>
      <c r="Q349" s="7">
        <v>14591.231589691</v>
      </c>
      <c r="R349" s="8">
        <v>1.4800000000000001E-2</v>
      </c>
      <c r="S349" s="8">
        <f t="shared" si="5"/>
        <v>3.6515269408762779E-3</v>
      </c>
      <c r="T349" s="8">
        <f>+Q349/'סכום נכסי הקרן'!$C$42</f>
        <v>5.7622634972242929E-4</v>
      </c>
    </row>
    <row r="350" spans="1:20">
      <c r="A350" s="6" t="s">
        <v>607</v>
      </c>
      <c r="B350" s="17">
        <v>7770209</v>
      </c>
      <c r="C350" s="6" t="s">
        <v>194</v>
      </c>
      <c r="D350" s="6"/>
      <c r="E350" s="45">
        <v>520022732</v>
      </c>
      <c r="F350" s="6" t="s">
        <v>412</v>
      </c>
      <c r="G350" s="6" t="s">
        <v>376</v>
      </c>
      <c r="H350" s="6" t="s">
        <v>103</v>
      </c>
      <c r="I350" s="6"/>
      <c r="J350" s="17">
        <v>5.4</v>
      </c>
      <c r="K350" s="6" t="s">
        <v>104</v>
      </c>
      <c r="L350" s="18">
        <v>5.0900000000000001E-2</v>
      </c>
      <c r="M350" s="8">
        <v>2.6200000000000001E-2</v>
      </c>
      <c r="N350" s="7">
        <v>1875303.4340766075</v>
      </c>
      <c r="O350" s="7">
        <v>116.96</v>
      </c>
      <c r="P350" s="7">
        <v>0</v>
      </c>
      <c r="Q350" s="7">
        <v>2193.354896496</v>
      </c>
      <c r="R350" s="8">
        <v>2.2000000000000001E-3</v>
      </c>
      <c r="S350" s="8">
        <f t="shared" si="5"/>
        <v>5.4889777098162372E-4</v>
      </c>
      <c r="T350" s="8">
        <f>+Q350/'סכום נכסי הקרן'!$C$42</f>
        <v>8.6618382957245074E-5</v>
      </c>
    </row>
    <row r="351" spans="1:20">
      <c r="A351" s="6" t="s">
        <v>608</v>
      </c>
      <c r="B351" s="17">
        <v>1136134</v>
      </c>
      <c r="C351" s="6" t="s">
        <v>194</v>
      </c>
      <c r="D351" s="6"/>
      <c r="E351" s="45">
        <v>514892801</v>
      </c>
      <c r="F351" s="6" t="s">
        <v>609</v>
      </c>
      <c r="G351" s="6" t="s">
        <v>376</v>
      </c>
      <c r="H351" s="6" t="s">
        <v>103</v>
      </c>
      <c r="I351" s="6"/>
      <c r="J351" s="17">
        <v>3.96</v>
      </c>
      <c r="K351" s="6" t="s">
        <v>104</v>
      </c>
      <c r="L351" s="18">
        <v>3.3500000000000002E-2</v>
      </c>
      <c r="M351" s="8">
        <v>2.1299999999999999E-2</v>
      </c>
      <c r="N351" s="7">
        <v>2297153.9561566105</v>
      </c>
      <c r="O351" s="7">
        <v>105.74</v>
      </c>
      <c r="P351" s="7">
        <v>0</v>
      </c>
      <c r="Q351" s="7">
        <v>2429.0105932400002</v>
      </c>
      <c r="R351" s="8">
        <v>3.5000000000000001E-3</v>
      </c>
      <c r="S351" s="8">
        <f t="shared" si="5"/>
        <v>6.0787175958171215E-4</v>
      </c>
      <c r="T351" s="8">
        <f>+Q351/'סכום נכסי הקרן'!$C$42</f>
        <v>9.5924727051052079E-5</v>
      </c>
    </row>
    <row r="352" spans="1:20">
      <c r="A352" s="6" t="s">
        <v>610</v>
      </c>
      <c r="B352" s="17">
        <v>1133289</v>
      </c>
      <c r="C352" s="6" t="s">
        <v>194</v>
      </c>
      <c r="D352" s="6"/>
      <c r="E352" s="45">
        <v>510119068</v>
      </c>
      <c r="F352" s="6" t="s">
        <v>398</v>
      </c>
      <c r="G352" s="6" t="s">
        <v>416</v>
      </c>
      <c r="H352" s="6" t="s">
        <v>103</v>
      </c>
      <c r="I352" s="6"/>
      <c r="J352" s="17">
        <v>4.55</v>
      </c>
      <c r="K352" s="6" t="s">
        <v>104</v>
      </c>
      <c r="L352" s="18">
        <v>4.7500000000000001E-2</v>
      </c>
      <c r="M352" s="8">
        <v>2.4199999999999999E-2</v>
      </c>
      <c r="N352" s="7">
        <v>2014703.6728349726</v>
      </c>
      <c r="O352" s="7">
        <v>110.83</v>
      </c>
      <c r="P352" s="7">
        <v>47.284800000000004</v>
      </c>
      <c r="Q352" s="7">
        <v>2280.1808806029999</v>
      </c>
      <c r="R352" s="8">
        <v>4.0000000000000001E-3</v>
      </c>
      <c r="S352" s="8">
        <f t="shared" si="5"/>
        <v>5.7062639739577825E-4</v>
      </c>
      <c r="T352" s="8">
        <f>+Q352/'סכום נכסי הקרן'!$C$42</f>
        <v>9.004725183479633E-5</v>
      </c>
    </row>
    <row r="353" spans="1:20">
      <c r="A353" s="6" t="s">
        <v>611</v>
      </c>
      <c r="B353" s="17">
        <v>1126317</v>
      </c>
      <c r="C353" s="6" t="s">
        <v>194</v>
      </c>
      <c r="D353" s="6"/>
      <c r="E353" s="45">
        <v>510119068</v>
      </c>
      <c r="F353" s="6" t="s">
        <v>398</v>
      </c>
      <c r="G353" s="6" t="s">
        <v>416</v>
      </c>
      <c r="H353" s="6" t="s">
        <v>103</v>
      </c>
      <c r="I353" s="6"/>
      <c r="J353" s="17">
        <v>1</v>
      </c>
      <c r="K353" s="6" t="s">
        <v>104</v>
      </c>
      <c r="L353" s="18">
        <v>6.3E-2</v>
      </c>
      <c r="M353" s="8">
        <v>0.01</v>
      </c>
      <c r="N353" s="7">
        <v>752527.74785238726</v>
      </c>
      <c r="O353" s="7">
        <v>105.14</v>
      </c>
      <c r="P353" s="7">
        <v>23.425040000000003</v>
      </c>
      <c r="Q353" s="7">
        <v>814.63271409200001</v>
      </c>
      <c r="R353" s="8">
        <v>4.0000000000000001E-3</v>
      </c>
      <c r="S353" s="8">
        <f t="shared" si="5"/>
        <v>2.0386581380339087E-4</v>
      </c>
      <c r="T353" s="8">
        <f>+Q353/'סכום נכסי הקרן'!$C$42</f>
        <v>3.2170885118248564E-5</v>
      </c>
    </row>
    <row r="354" spans="1:20">
      <c r="A354" s="6" t="s">
        <v>612</v>
      </c>
      <c r="B354" s="17">
        <v>1139781</v>
      </c>
      <c r="C354" s="6" t="s">
        <v>194</v>
      </c>
      <c r="D354" s="6"/>
      <c r="E354" s="6"/>
      <c r="F354" s="6" t="s">
        <v>291</v>
      </c>
      <c r="G354" s="6" t="s">
        <v>416</v>
      </c>
      <c r="H354" s="6" t="s">
        <v>269</v>
      </c>
      <c r="I354" s="6"/>
      <c r="J354" s="17">
        <v>3.09</v>
      </c>
      <c r="K354" s="6" t="s">
        <v>104</v>
      </c>
      <c r="L354" s="18">
        <v>6.3500000000000001E-2</v>
      </c>
      <c r="M354" s="8">
        <v>4.3799999999999999E-2</v>
      </c>
      <c r="N354" s="7">
        <v>12622784.74475098</v>
      </c>
      <c r="O354" s="7">
        <v>107.22</v>
      </c>
      <c r="P354" s="7">
        <v>0</v>
      </c>
      <c r="Q354" s="7">
        <v>13534.149803322</v>
      </c>
      <c r="R354" s="8">
        <v>1.7500000000000002E-2</v>
      </c>
      <c r="S354" s="8">
        <f t="shared" si="5"/>
        <v>3.3869870630798644E-3</v>
      </c>
      <c r="T354" s="8">
        <f>+Q354/'סכום נכסי הקרן'!$C$42</f>
        <v>5.3448084144416797E-4</v>
      </c>
    </row>
    <row r="355" spans="1:20">
      <c r="A355" s="6" t="s">
        <v>613</v>
      </c>
      <c r="B355" s="17">
        <v>1140136</v>
      </c>
      <c r="C355" s="6" t="s">
        <v>194</v>
      </c>
      <c r="D355" s="6"/>
      <c r="E355" s="6"/>
      <c r="F355" s="6" t="s">
        <v>291</v>
      </c>
      <c r="G355" s="6" t="s">
        <v>416</v>
      </c>
      <c r="H355" s="6" t="s">
        <v>269</v>
      </c>
      <c r="I355" s="6"/>
      <c r="J355" s="17">
        <v>5.51</v>
      </c>
      <c r="K355" s="6" t="s">
        <v>104</v>
      </c>
      <c r="L355" s="18">
        <v>3.95E-2</v>
      </c>
      <c r="M355" s="8">
        <v>3.8399999999999997E-2</v>
      </c>
      <c r="N355" s="7">
        <v>2933179.1828324832</v>
      </c>
      <c r="O355" s="7">
        <v>101.96</v>
      </c>
      <c r="P355" s="7">
        <v>0</v>
      </c>
      <c r="Q355" s="7">
        <v>2990.6694948159998</v>
      </c>
      <c r="R355" s="8">
        <v>4.5999999999999999E-3</v>
      </c>
      <c r="S355" s="8">
        <f t="shared" si="5"/>
        <v>7.4842964176464945E-4</v>
      </c>
      <c r="T355" s="8">
        <f>+Q355/'סכום נכסי הקרן'!$C$42</f>
        <v>1.1810535359068616E-4</v>
      </c>
    </row>
    <row r="356" spans="1:20">
      <c r="A356" s="6" t="s">
        <v>614</v>
      </c>
      <c r="B356" s="17">
        <v>7150345</v>
      </c>
      <c r="C356" s="6" t="s">
        <v>194</v>
      </c>
      <c r="D356" s="6"/>
      <c r="E356" s="45">
        <v>520025990</v>
      </c>
      <c r="F356" s="6" t="s">
        <v>291</v>
      </c>
      <c r="G356" s="6" t="s">
        <v>416</v>
      </c>
      <c r="H356" s="6" t="s">
        <v>269</v>
      </c>
      <c r="I356" s="6"/>
      <c r="J356" s="17">
        <v>2.37</v>
      </c>
      <c r="K356" s="6" t="s">
        <v>104</v>
      </c>
      <c r="L356" s="18">
        <v>0.05</v>
      </c>
      <c r="M356" s="8">
        <v>1.7600000000000001E-2</v>
      </c>
      <c r="N356" s="7">
        <v>3391371.9065092057</v>
      </c>
      <c r="O356" s="7">
        <v>107.54</v>
      </c>
      <c r="P356" s="7">
        <v>84.525980000000004</v>
      </c>
      <c r="Q356" s="7">
        <v>3731.60732826</v>
      </c>
      <c r="R356" s="8">
        <v>1.5100000000000001E-2</v>
      </c>
      <c r="S356" s="8">
        <f t="shared" si="5"/>
        <v>9.3385295190159476E-4</v>
      </c>
      <c r="T356" s="8">
        <f>+Q356/'סכום נכסי הקרן'!$C$42</f>
        <v>1.4736593385851832E-4</v>
      </c>
    </row>
    <row r="357" spans="1:20">
      <c r="A357" s="6" t="s">
        <v>615</v>
      </c>
      <c r="B357" s="17">
        <v>7150352</v>
      </c>
      <c r="C357" s="6" t="s">
        <v>194</v>
      </c>
      <c r="D357" s="6"/>
      <c r="E357" s="45">
        <v>520025990</v>
      </c>
      <c r="F357" s="6" t="s">
        <v>291</v>
      </c>
      <c r="G357" s="6" t="s">
        <v>416</v>
      </c>
      <c r="H357" s="6" t="s">
        <v>269</v>
      </c>
      <c r="I357" s="6"/>
      <c r="J357" s="17">
        <v>3.25</v>
      </c>
      <c r="K357" s="6" t="s">
        <v>104</v>
      </c>
      <c r="L357" s="18">
        <v>4.65E-2</v>
      </c>
      <c r="M357" s="8">
        <v>2.0199999999999999E-2</v>
      </c>
      <c r="N357" s="7">
        <v>811459.55491525435</v>
      </c>
      <c r="O357" s="7">
        <v>108.56</v>
      </c>
      <c r="P357" s="7">
        <v>18.869790000000002</v>
      </c>
      <c r="Q357" s="7">
        <v>899.79028281600006</v>
      </c>
      <c r="R357" s="8">
        <v>3.8E-3</v>
      </c>
      <c r="S357" s="8">
        <f t="shared" si="5"/>
        <v>2.2517691112261274E-4</v>
      </c>
      <c r="T357" s="8">
        <f>+Q357/'סכום נכסי הקרן'!$C$42</f>
        <v>3.553386614390348E-5</v>
      </c>
    </row>
    <row r="358" spans="1:20">
      <c r="A358" s="6" t="s">
        <v>616</v>
      </c>
      <c r="B358" s="17">
        <v>1135698</v>
      </c>
      <c r="C358" s="6" t="s">
        <v>194</v>
      </c>
      <c r="D358" s="6"/>
      <c r="E358" s="45">
        <v>520034760</v>
      </c>
      <c r="F358" s="6" t="s">
        <v>291</v>
      </c>
      <c r="G358" s="6" t="s">
        <v>416</v>
      </c>
      <c r="H358" s="6" t="s">
        <v>269</v>
      </c>
      <c r="I358" s="6"/>
      <c r="J358" s="17">
        <v>3.4</v>
      </c>
      <c r="K358" s="6" t="s">
        <v>104</v>
      </c>
      <c r="L358" s="18">
        <v>3.9E-2</v>
      </c>
      <c r="M358" s="8">
        <v>2.2599999999999999E-2</v>
      </c>
      <c r="N358" s="7">
        <v>2775289.1014503096</v>
      </c>
      <c r="O358" s="7">
        <v>106.46</v>
      </c>
      <c r="P358" s="7">
        <v>0</v>
      </c>
      <c r="Q358" s="7">
        <v>2954.5727774039997</v>
      </c>
      <c r="R358" s="8">
        <v>7.7000000000000002E-3</v>
      </c>
      <c r="S358" s="8">
        <f t="shared" si="5"/>
        <v>7.3939626200524369E-4</v>
      </c>
      <c r="T358" s="8">
        <f>+Q358/'סכום נכסי הקרן'!$C$42</f>
        <v>1.1667984817098092E-4</v>
      </c>
    </row>
    <row r="359" spans="1:20">
      <c r="A359" s="6" t="s">
        <v>617</v>
      </c>
      <c r="B359" s="17">
        <v>1132299</v>
      </c>
      <c r="C359" s="6" t="s">
        <v>194</v>
      </c>
      <c r="D359" s="6"/>
      <c r="E359" s="6"/>
      <c r="F359" s="6" t="s">
        <v>291</v>
      </c>
      <c r="G359" s="6" t="s">
        <v>416</v>
      </c>
      <c r="H359" s="6" t="s">
        <v>269</v>
      </c>
      <c r="I359" s="6"/>
      <c r="J359" s="17">
        <v>1.92</v>
      </c>
      <c r="K359" s="6" t="s">
        <v>104</v>
      </c>
      <c r="L359" s="18">
        <v>4.65E-2</v>
      </c>
      <c r="M359" s="8">
        <v>9.9000000000000005E-2</v>
      </c>
      <c r="N359" s="7">
        <v>15258422.375657054</v>
      </c>
      <c r="O359" s="7">
        <v>90.86</v>
      </c>
      <c r="P359" s="7">
        <v>364.65011000000004</v>
      </c>
      <c r="Q359" s="7">
        <v>14228.452680521999</v>
      </c>
      <c r="R359" s="8">
        <v>1.35E-2</v>
      </c>
      <c r="S359" s="8">
        <f t="shared" si="5"/>
        <v>3.5607397477411735E-3</v>
      </c>
      <c r="T359" s="8">
        <f>+Q359/'סכום נכסי הקרן'!$C$42</f>
        <v>5.6189974779703527E-4</v>
      </c>
    </row>
    <row r="360" spans="1:20">
      <c r="A360" s="6" t="s">
        <v>618</v>
      </c>
      <c r="B360" s="17">
        <v>1135367</v>
      </c>
      <c r="C360" s="6" t="s">
        <v>194</v>
      </c>
      <c r="D360" s="6"/>
      <c r="E360" s="6"/>
      <c r="F360" s="6" t="s">
        <v>291</v>
      </c>
      <c r="G360" s="6" t="s">
        <v>416</v>
      </c>
      <c r="H360" s="6" t="s">
        <v>269</v>
      </c>
      <c r="I360" s="6"/>
      <c r="J360" s="17">
        <v>3.58</v>
      </c>
      <c r="K360" s="6" t="s">
        <v>104</v>
      </c>
      <c r="L360" s="18">
        <v>0.06</v>
      </c>
      <c r="M360" s="8">
        <v>0.1027</v>
      </c>
      <c r="N360" s="7">
        <v>2408109.6626279554</v>
      </c>
      <c r="O360" s="7">
        <v>87.14</v>
      </c>
      <c r="P360" s="7">
        <v>71.094079999999991</v>
      </c>
      <c r="Q360" s="7">
        <v>2169.520840014</v>
      </c>
      <c r="R360" s="8">
        <v>4.0000000000000001E-3</v>
      </c>
      <c r="S360" s="8">
        <f t="shared" si="5"/>
        <v>5.4293318198723897E-4</v>
      </c>
      <c r="T360" s="8">
        <f>+Q360/'סכום נכסי הקרן'!$C$42</f>
        <v>8.5677145661319743E-5</v>
      </c>
    </row>
    <row r="361" spans="1:20">
      <c r="A361" s="6" t="s">
        <v>619</v>
      </c>
      <c r="B361" s="17">
        <v>2510170</v>
      </c>
      <c r="C361" s="6" t="s">
        <v>194</v>
      </c>
      <c r="D361" s="6"/>
      <c r="E361" s="45">
        <v>520036617</v>
      </c>
      <c r="F361" s="6" t="s">
        <v>291</v>
      </c>
      <c r="G361" s="6" t="s">
        <v>416</v>
      </c>
      <c r="H361" s="6" t="s">
        <v>103</v>
      </c>
      <c r="I361" s="6"/>
      <c r="J361" s="17">
        <v>6.25</v>
      </c>
      <c r="K361" s="6" t="s">
        <v>104</v>
      </c>
      <c r="L361" s="18">
        <v>4.9000000000000002E-2</v>
      </c>
      <c r="M361" s="8">
        <v>3.4500000000000003E-2</v>
      </c>
      <c r="N361" s="7">
        <v>13089215.313348414</v>
      </c>
      <c r="O361" s="7">
        <v>110.5</v>
      </c>
      <c r="P361" s="7">
        <v>0</v>
      </c>
      <c r="Q361" s="7">
        <v>14463.582921249999</v>
      </c>
      <c r="R361" s="8">
        <v>2.18E-2</v>
      </c>
      <c r="S361" s="8">
        <f t="shared" si="5"/>
        <v>3.6195822384079398E-3</v>
      </c>
      <c r="T361" s="8">
        <f>+Q361/'סכום נכסי הקרן'!$C$42</f>
        <v>5.711853409624385E-4</v>
      </c>
    </row>
    <row r="362" spans="1:20">
      <c r="A362" s="6" t="s">
        <v>2314</v>
      </c>
      <c r="B362" s="17">
        <v>1140102</v>
      </c>
      <c r="C362" s="6" t="s">
        <v>194</v>
      </c>
      <c r="D362" s="6"/>
      <c r="E362" s="45">
        <v>510381601</v>
      </c>
      <c r="F362" s="6" t="s">
        <v>291</v>
      </c>
      <c r="G362" s="6" t="s">
        <v>416</v>
      </c>
      <c r="H362" s="6" t="s">
        <v>103</v>
      </c>
      <c r="I362" s="6"/>
      <c r="J362" s="17">
        <v>5.8</v>
      </c>
      <c r="K362" s="6" t="s">
        <v>104</v>
      </c>
      <c r="L362" s="18">
        <v>4.2999999999999997E-2</v>
      </c>
      <c r="M362" s="8">
        <v>3.7199999999999997E-2</v>
      </c>
      <c r="N362" s="7">
        <v>1057813.2937404583</v>
      </c>
      <c r="O362" s="7">
        <v>104.8</v>
      </c>
      <c r="P362" s="7">
        <v>0</v>
      </c>
      <c r="Q362" s="7">
        <v>1108.5883318400001</v>
      </c>
      <c r="R362" s="8">
        <v>4.0000000000000001E-3</v>
      </c>
      <c r="S362" s="8">
        <f t="shared" si="5"/>
        <v>2.7742964225959337E-4</v>
      </c>
      <c r="T362" s="8">
        <f>+Q362/'סכום נכסי הקרן'!$C$42</f>
        <v>4.3779567466557382E-5</v>
      </c>
    </row>
    <row r="363" spans="1:20">
      <c r="A363" s="6" t="s">
        <v>620</v>
      </c>
      <c r="B363" s="17">
        <v>1132331</v>
      </c>
      <c r="C363" s="6" t="s">
        <v>194</v>
      </c>
      <c r="D363" s="6"/>
      <c r="E363" s="45">
        <v>510381601</v>
      </c>
      <c r="F363" s="6" t="s">
        <v>291</v>
      </c>
      <c r="G363" s="6" t="s">
        <v>416</v>
      </c>
      <c r="H363" s="6" t="s">
        <v>103</v>
      </c>
      <c r="I363" s="6"/>
      <c r="J363" s="17">
        <v>3.99</v>
      </c>
      <c r="K363" s="6" t="s">
        <v>104</v>
      </c>
      <c r="L363" s="18">
        <v>4.2000000000000003E-2</v>
      </c>
      <c r="M363" s="8">
        <v>2.9600000000000001E-2</v>
      </c>
      <c r="N363" s="7">
        <v>7249486.7497935016</v>
      </c>
      <c r="O363" s="7">
        <v>105.57</v>
      </c>
      <c r="P363" s="7">
        <v>0</v>
      </c>
      <c r="Q363" s="7">
        <v>7653.283161757</v>
      </c>
      <c r="R363" s="8">
        <v>7.1000000000000004E-3</v>
      </c>
      <c r="S363" s="8">
        <f t="shared" si="5"/>
        <v>1.915271475168347E-3</v>
      </c>
      <c r="T363" s="8">
        <f>+Q363/'סכום נכסי הקרן'!$C$42</f>
        <v>3.0223791546199155E-4</v>
      </c>
    </row>
    <row r="364" spans="1:20">
      <c r="A364" s="6" t="s">
        <v>621</v>
      </c>
      <c r="B364" s="17">
        <v>1133784</v>
      </c>
      <c r="C364" s="6" t="s">
        <v>194</v>
      </c>
      <c r="D364" s="6"/>
      <c r="E364" s="45">
        <v>520044520</v>
      </c>
      <c r="F364" s="6" t="s">
        <v>291</v>
      </c>
      <c r="G364" s="6" t="s">
        <v>416</v>
      </c>
      <c r="H364" s="6" t="s">
        <v>269</v>
      </c>
      <c r="I364" s="6"/>
      <c r="J364" s="17">
        <v>5.05</v>
      </c>
      <c r="K364" s="6" t="s">
        <v>104</v>
      </c>
      <c r="L364" s="18">
        <v>3.5000000000000003E-2</v>
      </c>
      <c r="M364" s="8">
        <v>2.6700000000000002E-2</v>
      </c>
      <c r="N364" s="7">
        <v>4159429.5914750337</v>
      </c>
      <c r="O364" s="7">
        <v>104.54</v>
      </c>
      <c r="P364" s="7">
        <v>0</v>
      </c>
      <c r="Q364" s="7">
        <v>4348.2676949280003</v>
      </c>
      <c r="R364" s="8">
        <v>3.4200000000000001E-2</v>
      </c>
      <c r="S364" s="8">
        <f t="shared" si="5"/>
        <v>1.0881752192453435E-3</v>
      </c>
      <c r="T364" s="8">
        <f>+Q364/'סכום נכסי הקרן'!$C$42</f>
        <v>1.7171863842080137E-4</v>
      </c>
    </row>
    <row r="365" spans="1:20">
      <c r="A365" s="6" t="s">
        <v>622</v>
      </c>
      <c r="B365" s="17">
        <v>1115062</v>
      </c>
      <c r="C365" s="6" t="s">
        <v>194</v>
      </c>
      <c r="D365" s="6"/>
      <c r="E365" s="45">
        <v>520044322</v>
      </c>
      <c r="F365" s="6" t="s">
        <v>379</v>
      </c>
      <c r="G365" s="6" t="s">
        <v>416</v>
      </c>
      <c r="H365" s="6" t="s">
        <v>269</v>
      </c>
      <c r="I365" s="6"/>
      <c r="J365" s="17">
        <v>1</v>
      </c>
      <c r="K365" s="6" t="s">
        <v>104</v>
      </c>
      <c r="L365" s="18">
        <v>8.5000000000000006E-2</v>
      </c>
      <c r="M365" s="8">
        <v>1.0200000000000001E-2</v>
      </c>
      <c r="N365" s="7">
        <v>1708599.9126376843</v>
      </c>
      <c r="O365" s="7">
        <v>109.49</v>
      </c>
      <c r="P365" s="7">
        <v>0</v>
      </c>
      <c r="Q365" s="7">
        <v>1870.7460443470002</v>
      </c>
      <c r="R365" s="8">
        <v>4.0000000000000001E-3</v>
      </c>
      <c r="S365" s="8">
        <f t="shared" si="5"/>
        <v>4.6816333072919599E-4</v>
      </c>
      <c r="T365" s="8">
        <f>+Q365/'סכום נכסי הקרן'!$C$42</f>
        <v>7.3878147829094533E-5</v>
      </c>
    </row>
    <row r="366" spans="1:20">
      <c r="A366" s="6" t="s">
        <v>623</v>
      </c>
      <c r="B366" s="17">
        <v>1115070</v>
      </c>
      <c r="C366" s="6" t="s">
        <v>194</v>
      </c>
      <c r="D366" s="6"/>
      <c r="E366" s="45">
        <v>520044322</v>
      </c>
      <c r="F366" s="6" t="s">
        <v>379</v>
      </c>
      <c r="G366" s="6" t="s">
        <v>416</v>
      </c>
      <c r="H366" s="6" t="s">
        <v>269</v>
      </c>
      <c r="I366" s="6"/>
      <c r="J366" s="17">
        <v>0.3</v>
      </c>
      <c r="K366" s="6" t="s">
        <v>104</v>
      </c>
      <c r="L366" s="18">
        <v>8.5000000000000006E-2</v>
      </c>
      <c r="M366" s="8">
        <v>7.0000000000000001E-3</v>
      </c>
      <c r="N366" s="7">
        <v>9.9999999999999985E-3</v>
      </c>
      <c r="O366" s="7">
        <v>104.02</v>
      </c>
      <c r="P366" s="7">
        <v>0</v>
      </c>
      <c r="Q366" s="7">
        <v>1.0402E-5</v>
      </c>
      <c r="R366" s="8">
        <v>0</v>
      </c>
      <c r="S366" s="8">
        <f t="shared" si="5"/>
        <v>2.6031512833934407E-12</v>
      </c>
      <c r="T366" s="8">
        <f>+Q366/'סכום נכסי הקרן'!$C$42</f>
        <v>4.1078824998210057E-13</v>
      </c>
    </row>
    <row r="367" spans="1:20">
      <c r="A367" s="6" t="s">
        <v>624</v>
      </c>
      <c r="B367" s="17">
        <v>1134790</v>
      </c>
      <c r="C367" s="6" t="s">
        <v>194</v>
      </c>
      <c r="D367" s="6"/>
      <c r="E367" s="45">
        <v>520044322</v>
      </c>
      <c r="F367" s="6" t="s">
        <v>379</v>
      </c>
      <c r="G367" s="6" t="s">
        <v>416</v>
      </c>
      <c r="H367" s="6" t="s">
        <v>103</v>
      </c>
      <c r="I367" s="6"/>
      <c r="J367" s="17">
        <v>5.15</v>
      </c>
      <c r="K367" s="6" t="s">
        <v>104</v>
      </c>
      <c r="L367" s="18">
        <v>4.2999999999999997E-2</v>
      </c>
      <c r="M367" s="8">
        <v>3.5200000000000002E-2</v>
      </c>
      <c r="N367" s="7">
        <v>6757134.9862091811</v>
      </c>
      <c r="O367" s="7">
        <v>105.65</v>
      </c>
      <c r="P367" s="7">
        <v>0</v>
      </c>
      <c r="Q367" s="7">
        <v>7138.9131129300004</v>
      </c>
      <c r="R367" s="8">
        <v>2E-3</v>
      </c>
      <c r="S367" s="8">
        <f t="shared" si="5"/>
        <v>1.7865478592537969E-3</v>
      </c>
      <c r="T367" s="8">
        <f>+Q367/'סכום נכסי הקרן'!$C$42</f>
        <v>2.8192478604448999E-4</v>
      </c>
    </row>
    <row r="368" spans="1:20">
      <c r="A368" s="6" t="s">
        <v>625</v>
      </c>
      <c r="B368" s="17">
        <v>1129667</v>
      </c>
      <c r="C368" s="6" t="s">
        <v>194</v>
      </c>
      <c r="D368" s="6"/>
      <c r="E368" s="45">
        <v>511399388</v>
      </c>
      <c r="F368" s="6" t="s">
        <v>291</v>
      </c>
      <c r="G368" s="6" t="s">
        <v>416</v>
      </c>
      <c r="H368" s="6" t="s">
        <v>269</v>
      </c>
      <c r="I368" s="6"/>
      <c r="J368" s="17">
        <v>1.47</v>
      </c>
      <c r="K368" s="6" t="s">
        <v>104</v>
      </c>
      <c r="L368" s="18">
        <v>5.45E-2</v>
      </c>
      <c r="M368" s="8">
        <v>1.14E-2</v>
      </c>
      <c r="N368" s="7">
        <v>1256891.336247415</v>
      </c>
      <c r="O368" s="7">
        <v>106.38</v>
      </c>
      <c r="P368" s="7">
        <v>679.81013000000007</v>
      </c>
      <c r="Q368" s="7">
        <v>2016.8911335</v>
      </c>
      <c r="R368" s="8">
        <v>1.1599999999999999E-2</v>
      </c>
      <c r="S368" s="8">
        <f t="shared" si="5"/>
        <v>5.0473685278171285E-4</v>
      </c>
      <c r="T368" s="8">
        <f>+Q368/'סכום נכסי הקרן'!$C$42</f>
        <v>7.9649603839154035E-5</v>
      </c>
    </row>
    <row r="369" spans="1:20">
      <c r="A369" s="6" t="s">
        <v>626</v>
      </c>
      <c r="B369" s="17">
        <v>1134261</v>
      </c>
      <c r="C369" s="6" t="s">
        <v>194</v>
      </c>
      <c r="D369" s="6"/>
      <c r="E369" s="45">
        <v>511399388</v>
      </c>
      <c r="F369" s="6" t="s">
        <v>291</v>
      </c>
      <c r="G369" s="6" t="s">
        <v>416</v>
      </c>
      <c r="H369" s="6" t="s">
        <v>269</v>
      </c>
      <c r="I369" s="6"/>
      <c r="J369" s="17">
        <v>2.2400000000000002</v>
      </c>
      <c r="K369" s="6" t="s">
        <v>104</v>
      </c>
      <c r="L369" s="18">
        <v>3.5000000000000003E-2</v>
      </c>
      <c r="M369" s="8">
        <v>2.24E-2</v>
      </c>
      <c r="N369" s="7">
        <v>1298552.1303598173</v>
      </c>
      <c r="O369" s="7">
        <v>102.83</v>
      </c>
      <c r="P369" s="7">
        <v>353.04335000000003</v>
      </c>
      <c r="Q369" s="7">
        <v>1688.344505649</v>
      </c>
      <c r="R369" s="8">
        <v>8.9999999999999993E-3</v>
      </c>
      <c r="S369" s="8">
        <f t="shared" si="5"/>
        <v>4.2251645517116503E-4</v>
      </c>
      <c r="T369" s="8">
        <f>+Q369/'סכום נכסי הקרן'!$C$42</f>
        <v>6.6674878373625021E-5</v>
      </c>
    </row>
    <row r="370" spans="1:20">
      <c r="A370" s="6" t="s">
        <v>627</v>
      </c>
      <c r="B370" s="17">
        <v>1136936</v>
      </c>
      <c r="C370" s="6" t="s">
        <v>194</v>
      </c>
      <c r="D370" s="6"/>
      <c r="E370" s="45">
        <v>511399388</v>
      </c>
      <c r="F370" s="6" t="s">
        <v>291</v>
      </c>
      <c r="G370" s="6" t="s">
        <v>416</v>
      </c>
      <c r="H370" s="6" t="s">
        <v>269</v>
      </c>
      <c r="I370" s="6"/>
      <c r="J370" s="17">
        <v>3.33</v>
      </c>
      <c r="K370" s="6" t="s">
        <v>104</v>
      </c>
      <c r="L370" s="18">
        <v>3.4500000000000003E-2</v>
      </c>
      <c r="M370" s="8">
        <v>2.4299999999999999E-2</v>
      </c>
      <c r="N370" s="7">
        <v>905155.97286403074</v>
      </c>
      <c r="O370" s="7">
        <v>103.7</v>
      </c>
      <c r="P370" s="7">
        <v>15.558680000000001</v>
      </c>
      <c r="Q370" s="7">
        <v>954.20542386</v>
      </c>
      <c r="R370" s="8">
        <v>4.0000000000000001E-3</v>
      </c>
      <c r="S370" s="8">
        <f t="shared" si="5"/>
        <v>2.3879456582793129E-4</v>
      </c>
      <c r="T370" s="8">
        <f>+Q370/'סכום נכסי הקרן'!$C$42</f>
        <v>3.7682789481914816E-5</v>
      </c>
    </row>
    <row r="371" spans="1:20">
      <c r="A371" s="6" t="s">
        <v>2315</v>
      </c>
      <c r="B371" s="17">
        <v>1139476</v>
      </c>
      <c r="C371" s="6" t="s">
        <v>194</v>
      </c>
      <c r="D371" s="6"/>
      <c r="E371" s="45">
        <v>512096793</v>
      </c>
      <c r="F371" s="6" t="s">
        <v>291</v>
      </c>
      <c r="G371" s="6" t="s">
        <v>416</v>
      </c>
      <c r="H371" s="6" t="s">
        <v>269</v>
      </c>
      <c r="I371" s="6"/>
      <c r="J371" s="17">
        <v>4.47</v>
      </c>
      <c r="K371" s="6" t="s">
        <v>104</v>
      </c>
      <c r="L371" s="18">
        <v>3.85E-2</v>
      </c>
      <c r="M371" s="8">
        <v>2.9100000000000001E-2</v>
      </c>
      <c r="N371" s="7">
        <v>888813.78157490888</v>
      </c>
      <c r="O371" s="7">
        <v>104.26</v>
      </c>
      <c r="P371" s="7">
        <v>17.02477</v>
      </c>
      <c r="Q371" s="7">
        <v>943.70201867000003</v>
      </c>
      <c r="R371" s="8">
        <v>4.0000000000000001E-3</v>
      </c>
      <c r="S371" s="8">
        <f t="shared" si="5"/>
        <v>2.3616603740067213E-4</v>
      </c>
      <c r="T371" s="8">
        <f>+Q371/'סכום נכסי הקרן'!$C$42</f>
        <v>3.7267996611615547E-5</v>
      </c>
    </row>
    <row r="372" spans="1:20">
      <c r="A372" s="6" t="s">
        <v>628</v>
      </c>
      <c r="B372" s="17">
        <v>5760236</v>
      </c>
      <c r="C372" s="6" t="s">
        <v>194</v>
      </c>
      <c r="D372" s="6"/>
      <c r="E372" s="45">
        <v>520028010</v>
      </c>
      <c r="F372" s="6" t="s">
        <v>379</v>
      </c>
      <c r="G372" s="6" t="s">
        <v>416</v>
      </c>
      <c r="H372" s="6" t="s">
        <v>103</v>
      </c>
      <c r="I372" s="6"/>
      <c r="J372" s="17">
        <v>4.54</v>
      </c>
      <c r="K372" s="6" t="s">
        <v>104</v>
      </c>
      <c r="L372" s="18">
        <v>3.85E-2</v>
      </c>
      <c r="M372" s="8">
        <v>2.7400000000000001E-2</v>
      </c>
      <c r="N372" s="7">
        <v>4782060.5680780783</v>
      </c>
      <c r="O372" s="7">
        <v>106.56</v>
      </c>
      <c r="P372" s="7">
        <v>0</v>
      </c>
      <c r="Q372" s="7">
        <v>5095.7637413439998</v>
      </c>
      <c r="R372" s="8">
        <v>6.7999999999999996E-3</v>
      </c>
      <c r="S372" s="8">
        <f t="shared" si="5"/>
        <v>1.2752397541962502E-3</v>
      </c>
      <c r="T372" s="8">
        <f>+Q372/'סכום נכסי הקרן'!$C$42</f>
        <v>2.0123821088530505E-4</v>
      </c>
    </row>
    <row r="373" spans="1:20">
      <c r="A373" s="6" t="s">
        <v>629</v>
      </c>
      <c r="B373" s="17">
        <v>5760202</v>
      </c>
      <c r="C373" s="6" t="s">
        <v>194</v>
      </c>
      <c r="D373" s="6"/>
      <c r="E373" s="45">
        <v>520028010</v>
      </c>
      <c r="F373" s="6" t="s">
        <v>379</v>
      </c>
      <c r="G373" s="6" t="s">
        <v>416</v>
      </c>
      <c r="H373" s="6" t="s">
        <v>103</v>
      </c>
      <c r="I373" s="6"/>
      <c r="J373" s="17">
        <v>0.51</v>
      </c>
      <c r="K373" s="6" t="s">
        <v>104</v>
      </c>
      <c r="L373" s="18">
        <v>6.25E-2</v>
      </c>
      <c r="M373" s="8">
        <v>6.7999999999999996E-3</v>
      </c>
      <c r="N373" s="7">
        <v>1268203.1660747298</v>
      </c>
      <c r="O373" s="7">
        <v>102.77</v>
      </c>
      <c r="P373" s="7">
        <v>39.287950000000002</v>
      </c>
      <c r="Q373" s="7">
        <v>1342.6203437749998</v>
      </c>
      <c r="R373" s="8">
        <v>5.5999999999999999E-3</v>
      </c>
      <c r="S373" s="8">
        <f t="shared" si="5"/>
        <v>3.3599729580927068E-4</v>
      </c>
      <c r="T373" s="8">
        <f>+Q373/'סכום נכסי הקרן'!$C$42</f>
        <v>5.3021790175898718E-5</v>
      </c>
    </row>
    <row r="374" spans="1:20">
      <c r="A374" s="6" t="s">
        <v>632</v>
      </c>
      <c r="B374" s="17">
        <v>5730080</v>
      </c>
      <c r="C374" s="6" t="s">
        <v>194</v>
      </c>
      <c r="D374" s="6"/>
      <c r="E374" s="45">
        <v>520033424</v>
      </c>
      <c r="F374" s="6" t="s">
        <v>291</v>
      </c>
      <c r="G374" s="6" t="s">
        <v>416</v>
      </c>
      <c r="H374" s="6" t="s">
        <v>103</v>
      </c>
      <c r="I374" s="6"/>
      <c r="J374" s="17">
        <v>2.92</v>
      </c>
      <c r="K374" s="6" t="s">
        <v>104</v>
      </c>
      <c r="L374" s="18">
        <v>3.7999999999999999E-2</v>
      </c>
      <c r="M374" s="8">
        <v>2.24E-2</v>
      </c>
      <c r="N374" s="7">
        <v>2228565.707644491</v>
      </c>
      <c r="O374" s="7">
        <v>105.37</v>
      </c>
      <c r="P374" s="7">
        <v>0</v>
      </c>
      <c r="Q374" s="7">
        <v>2348.2396861450002</v>
      </c>
      <c r="R374" s="8">
        <v>7.7000000000000002E-3</v>
      </c>
      <c r="S374" s="8">
        <f t="shared" si="5"/>
        <v>5.8765844575117937E-4</v>
      </c>
      <c r="T374" s="8">
        <f>+Q374/'סכום נכסי הקרן'!$C$42</f>
        <v>9.2734980889254163E-5</v>
      </c>
    </row>
    <row r="375" spans="1:20">
      <c r="A375" s="6" t="s">
        <v>633</v>
      </c>
      <c r="B375" s="17">
        <v>1119098</v>
      </c>
      <c r="C375" s="6" t="s">
        <v>194</v>
      </c>
      <c r="D375" s="6"/>
      <c r="E375" s="45">
        <v>511134298</v>
      </c>
      <c r="F375" s="6" t="s">
        <v>291</v>
      </c>
      <c r="G375" s="6" t="s">
        <v>416</v>
      </c>
      <c r="H375" s="6" t="s">
        <v>103</v>
      </c>
      <c r="I375" s="6"/>
      <c r="J375" s="17">
        <v>0.98</v>
      </c>
      <c r="K375" s="6" t="s">
        <v>104</v>
      </c>
      <c r="L375" s="18">
        <v>3.61E-2</v>
      </c>
      <c r="M375" s="8">
        <v>1.37E-2</v>
      </c>
      <c r="N375" s="7">
        <v>1310971.4214634148</v>
      </c>
      <c r="O375" s="7">
        <v>102.5</v>
      </c>
      <c r="P375" s="7">
        <v>0</v>
      </c>
      <c r="Q375" s="7">
        <v>1343.745707</v>
      </c>
      <c r="R375" s="8">
        <v>2.9000000000000001E-2</v>
      </c>
      <c r="S375" s="8">
        <f t="shared" si="5"/>
        <v>3.3627892345044E-4</v>
      </c>
      <c r="T375" s="8">
        <f>+Q375/'סכום נכסי הקרן'!$C$42</f>
        <v>5.3066232205296146E-5</v>
      </c>
    </row>
    <row r="376" spans="1:20">
      <c r="A376" s="6" t="s">
        <v>2316</v>
      </c>
      <c r="B376" s="17">
        <v>1136803</v>
      </c>
      <c r="C376" s="6" t="s">
        <v>194</v>
      </c>
      <c r="D376" s="6"/>
      <c r="E376" s="45">
        <v>512719485</v>
      </c>
      <c r="F376" s="6" t="s">
        <v>291</v>
      </c>
      <c r="G376" s="6" t="s">
        <v>416</v>
      </c>
      <c r="H376" s="6" t="s">
        <v>269</v>
      </c>
      <c r="I376" s="6"/>
      <c r="J376" s="17">
        <v>4.1399999999999997</v>
      </c>
      <c r="K376" s="6" t="s">
        <v>104</v>
      </c>
      <c r="L376" s="18">
        <v>3.3500000000000002E-2</v>
      </c>
      <c r="M376" s="8">
        <v>2.2800000000000001E-2</v>
      </c>
      <c r="N376" s="7">
        <v>1223765.6474561321</v>
      </c>
      <c r="O376" s="7">
        <v>105.43</v>
      </c>
      <c r="P376" s="7">
        <v>0</v>
      </c>
      <c r="Q376" s="7">
        <v>1290.216122113</v>
      </c>
      <c r="R376" s="8">
        <v>4.0000000000000001E-3</v>
      </c>
      <c r="S376" s="8">
        <f t="shared" si="5"/>
        <v>3.2288288349676644E-4</v>
      </c>
      <c r="T376" s="8">
        <f>+Q376/'סכום נכסי הקרן'!$C$42</f>
        <v>5.0952280609641557E-5</v>
      </c>
    </row>
    <row r="377" spans="1:20">
      <c r="A377" s="6" t="s">
        <v>634</v>
      </c>
      <c r="B377" s="17">
        <v>1132687</v>
      </c>
      <c r="C377" s="6" t="s">
        <v>194</v>
      </c>
      <c r="D377" s="6"/>
      <c r="E377" s="45">
        <v>513257873</v>
      </c>
      <c r="F377" s="6" t="s">
        <v>291</v>
      </c>
      <c r="G377" s="6" t="s">
        <v>416</v>
      </c>
      <c r="H377" s="6" t="s">
        <v>103</v>
      </c>
      <c r="I377" s="6"/>
      <c r="J377" s="17">
        <v>4.51</v>
      </c>
      <c r="K377" s="6" t="s">
        <v>104</v>
      </c>
      <c r="L377" s="18">
        <v>3.6999999999999998E-2</v>
      </c>
      <c r="M377" s="8">
        <v>2.2599999999999999E-2</v>
      </c>
      <c r="N377" s="7">
        <v>6992037.3211632278</v>
      </c>
      <c r="O377" s="7">
        <v>106.6</v>
      </c>
      <c r="P377" s="7">
        <v>129.15513999999999</v>
      </c>
      <c r="Q377" s="7">
        <v>7582.6669243599999</v>
      </c>
      <c r="R377" s="8">
        <v>2.58E-2</v>
      </c>
      <c r="S377" s="8">
        <f t="shared" si="5"/>
        <v>1.897599417005646E-3</v>
      </c>
      <c r="T377" s="8">
        <f>+Q377/'סכום נכסי הקרן'!$C$42</f>
        <v>2.9944919016102687E-4</v>
      </c>
    </row>
    <row r="378" spans="1:20">
      <c r="A378" s="6" t="s">
        <v>635</v>
      </c>
      <c r="B378" s="17">
        <v>1550037</v>
      </c>
      <c r="C378" s="6" t="s">
        <v>194</v>
      </c>
      <c r="D378" s="6"/>
      <c r="E378" s="45">
        <v>520034505</v>
      </c>
      <c r="F378" s="6" t="s">
        <v>291</v>
      </c>
      <c r="G378" s="6" t="s">
        <v>416</v>
      </c>
      <c r="H378" s="6" t="s">
        <v>103</v>
      </c>
      <c r="I378" s="6"/>
      <c r="J378" s="17">
        <v>3.23</v>
      </c>
      <c r="K378" s="6" t="s">
        <v>104</v>
      </c>
      <c r="L378" s="18">
        <v>3.4599999999999999E-2</v>
      </c>
      <c r="M378" s="8">
        <v>2.3599999999999999E-2</v>
      </c>
      <c r="N378" s="7">
        <v>835094.42312946543</v>
      </c>
      <c r="O378" s="7">
        <v>104.97</v>
      </c>
      <c r="P378" s="7">
        <v>0</v>
      </c>
      <c r="Q378" s="7">
        <v>876.59861595899997</v>
      </c>
      <c r="R378" s="8">
        <v>4.0000000000000001E-3</v>
      </c>
      <c r="S378" s="8">
        <f t="shared" si="5"/>
        <v>2.1937308326808161E-4</v>
      </c>
      <c r="T378" s="8">
        <f>+Q378/'סכום נכסי הקרן'!$C$42</f>
        <v>3.4617997633775148E-5</v>
      </c>
    </row>
    <row r="379" spans="1:20">
      <c r="A379" s="6" t="s">
        <v>636</v>
      </c>
      <c r="B379" s="17">
        <v>2080166</v>
      </c>
      <c r="C379" s="6" t="s">
        <v>194</v>
      </c>
      <c r="D379" s="6"/>
      <c r="E379" s="45">
        <v>520036070</v>
      </c>
      <c r="F379" s="6" t="s">
        <v>389</v>
      </c>
      <c r="G379" s="6" t="s">
        <v>416</v>
      </c>
      <c r="H379" s="6" t="s">
        <v>103</v>
      </c>
      <c r="I379" s="6"/>
      <c r="J379" s="17">
        <v>1.1499999999999999</v>
      </c>
      <c r="K379" s="6" t="s">
        <v>104</v>
      </c>
      <c r="L379" s="18">
        <v>2.7E-2</v>
      </c>
      <c r="M379" s="8">
        <v>1.2E-2</v>
      </c>
      <c r="N379" s="7">
        <v>2228934.4128279085</v>
      </c>
      <c r="O379" s="7">
        <v>102.62</v>
      </c>
      <c r="P379" s="7">
        <v>0</v>
      </c>
      <c r="Q379" s="7">
        <v>2287.3324944440001</v>
      </c>
      <c r="R379" s="8">
        <v>6.6E-3</v>
      </c>
      <c r="S379" s="8">
        <f t="shared" si="5"/>
        <v>5.7241612367423759E-4</v>
      </c>
      <c r="T379" s="8">
        <f>+Q379/'סכום נכסי הקרן'!$C$42</f>
        <v>9.0329678188794818E-5</v>
      </c>
    </row>
    <row r="380" spans="1:20">
      <c r="A380" s="6" t="s">
        <v>637</v>
      </c>
      <c r="B380" s="17">
        <v>1136951</v>
      </c>
      <c r="C380" s="6" t="s">
        <v>194</v>
      </c>
      <c r="D380" s="6"/>
      <c r="E380" s="6"/>
      <c r="F380" s="6" t="s">
        <v>291</v>
      </c>
      <c r="G380" s="6" t="s">
        <v>416</v>
      </c>
      <c r="H380" s="6" t="s">
        <v>103</v>
      </c>
      <c r="I380" s="6"/>
      <c r="J380" s="17">
        <v>3.3</v>
      </c>
      <c r="K380" s="6" t="s">
        <v>104</v>
      </c>
      <c r="L380" s="18">
        <v>6.4000000000000001E-2</v>
      </c>
      <c r="M380" s="8">
        <v>4.2200000000000001E-2</v>
      </c>
      <c r="N380" s="7">
        <v>1294210.3600856769</v>
      </c>
      <c r="O380" s="7">
        <v>107.38</v>
      </c>
      <c r="P380" s="7">
        <v>268.20595000000003</v>
      </c>
      <c r="Q380" s="7">
        <v>1657.9290346599998</v>
      </c>
      <c r="R380" s="8">
        <v>4.0000000000000001E-3</v>
      </c>
      <c r="S380" s="8">
        <f t="shared" si="5"/>
        <v>4.149048350654131E-4</v>
      </c>
      <c r="T380" s="8">
        <f>+Q380/'סכום נכסי הקרן'!$C$42</f>
        <v>6.547373262281242E-5</v>
      </c>
    </row>
    <row r="381" spans="1:20">
      <c r="A381" s="6" t="s">
        <v>638</v>
      </c>
      <c r="B381" s="17">
        <v>1133800</v>
      </c>
      <c r="C381" s="6" t="s">
        <v>194</v>
      </c>
      <c r="D381" s="6"/>
      <c r="E381" s="6"/>
      <c r="F381" s="6" t="s">
        <v>291</v>
      </c>
      <c r="G381" s="6" t="s">
        <v>416</v>
      </c>
      <c r="H381" s="6" t="s">
        <v>103</v>
      </c>
      <c r="I381" s="6"/>
      <c r="J381" s="17">
        <v>3.12</v>
      </c>
      <c r="K381" s="6" t="s">
        <v>104</v>
      </c>
      <c r="L381" s="18">
        <v>6.9000000000000006E-2</v>
      </c>
      <c r="M381" s="8">
        <v>3.32E-2</v>
      </c>
      <c r="N381" s="7">
        <v>2419056.1921890103</v>
      </c>
      <c r="O381" s="7">
        <v>111.74</v>
      </c>
      <c r="P381" s="7">
        <v>0</v>
      </c>
      <c r="Q381" s="7">
        <v>2703.0533891519999</v>
      </c>
      <c r="R381" s="8">
        <v>4.0000000000000001E-3</v>
      </c>
      <c r="S381" s="8">
        <f t="shared" si="5"/>
        <v>6.7645230715747146E-4</v>
      </c>
      <c r="T381" s="8">
        <f>+Q381/'סכום נכסי הקרן'!$C$42</f>
        <v>1.0674702666198192E-4</v>
      </c>
    </row>
    <row r="382" spans="1:20">
      <c r="A382" s="6" t="s">
        <v>2317</v>
      </c>
      <c r="B382" s="17">
        <v>1139898</v>
      </c>
      <c r="C382" s="6" t="s">
        <v>194</v>
      </c>
      <c r="D382" s="6"/>
      <c r="E382" s="6"/>
      <c r="F382" s="6" t="s">
        <v>291</v>
      </c>
      <c r="G382" s="6" t="s">
        <v>416</v>
      </c>
      <c r="H382" s="6" t="s">
        <v>103</v>
      </c>
      <c r="I382" s="6"/>
      <c r="J382" s="17">
        <v>4.9000000000000004</v>
      </c>
      <c r="K382" s="6" t="s">
        <v>104</v>
      </c>
      <c r="L382" s="18">
        <v>5.1499999999999997E-2</v>
      </c>
      <c r="M382" s="8">
        <v>4.1599999999999998E-2</v>
      </c>
      <c r="N382" s="7">
        <v>948102.85648123687</v>
      </c>
      <c r="O382" s="7">
        <v>106.06</v>
      </c>
      <c r="P382" s="7">
        <v>0</v>
      </c>
      <c r="Q382" s="7">
        <v>1005.557889584</v>
      </c>
      <c r="R382" s="8">
        <v>4.0000000000000001E-3</v>
      </c>
      <c r="S382" s="8">
        <f t="shared" si="5"/>
        <v>2.5164577108219472E-4</v>
      </c>
      <c r="T382" s="8">
        <f>+Q382/'סכום נכסי הקרן'!$C$42</f>
        <v>3.9710763864440082E-5</v>
      </c>
    </row>
    <row r="383" spans="1:20">
      <c r="A383" s="6" t="s">
        <v>2318</v>
      </c>
      <c r="B383" s="17">
        <v>3330073</v>
      </c>
      <c r="C383" s="6" t="s">
        <v>194</v>
      </c>
      <c r="D383" s="6"/>
      <c r="E383" s="45">
        <v>520033713</v>
      </c>
      <c r="F383" s="6" t="s">
        <v>389</v>
      </c>
      <c r="G383" s="6" t="s">
        <v>416</v>
      </c>
      <c r="H383" s="6" t="s">
        <v>103</v>
      </c>
      <c r="I383" s="6"/>
      <c r="J383" s="17">
        <v>1.62</v>
      </c>
      <c r="K383" s="6" t="s">
        <v>104</v>
      </c>
      <c r="L383" s="18">
        <v>1.4E-2</v>
      </c>
      <c r="M383" s="8">
        <v>1.2500000000000001E-2</v>
      </c>
      <c r="N383" s="7">
        <v>900919.52945320297</v>
      </c>
      <c r="O383" s="7">
        <v>100.22</v>
      </c>
      <c r="P383" s="7">
        <v>2.8609900000000001</v>
      </c>
      <c r="Q383" s="7">
        <v>905.76254241799995</v>
      </c>
      <c r="R383" s="8">
        <v>4.0000000000000001E-3</v>
      </c>
      <c r="S383" s="8">
        <f t="shared" ref="S383:S446" si="6">+Q383/$Q$11</f>
        <v>2.2667149824506081E-4</v>
      </c>
      <c r="T383" s="8">
        <f>+Q383/'סכום נכסי הקרן'!$C$42</f>
        <v>3.5769718294484557E-5</v>
      </c>
    </row>
    <row r="384" spans="1:20">
      <c r="A384" s="6" t="s">
        <v>639</v>
      </c>
      <c r="B384" s="17">
        <v>1136589</v>
      </c>
      <c r="C384" s="6" t="s">
        <v>194</v>
      </c>
      <c r="D384" s="6"/>
      <c r="E384" s="45">
        <v>1865427</v>
      </c>
      <c r="F384" s="6" t="s">
        <v>291</v>
      </c>
      <c r="G384" s="6" t="s">
        <v>416</v>
      </c>
      <c r="H384" s="6" t="s">
        <v>103</v>
      </c>
      <c r="I384" s="6"/>
      <c r="J384" s="17">
        <v>2.0299999999999998</v>
      </c>
      <c r="K384" s="6" t="s">
        <v>104</v>
      </c>
      <c r="L384" s="18">
        <v>0.06</v>
      </c>
      <c r="M384" s="8">
        <v>3.0499999999999999E-2</v>
      </c>
      <c r="N384" s="7">
        <v>13073677.513922445</v>
      </c>
      <c r="O384" s="7">
        <v>107.28</v>
      </c>
      <c r="P384" s="7">
        <v>0</v>
      </c>
      <c r="Q384" s="7">
        <v>14025.441236936</v>
      </c>
      <c r="R384" s="8">
        <v>4.7399999999999998E-2</v>
      </c>
      <c r="S384" s="8">
        <f t="shared" si="6"/>
        <v>3.5099351428657219E-3</v>
      </c>
      <c r="T384" s="8">
        <f>+Q384/'סכום נכסי הקרן'!$C$42</f>
        <v>5.5388256690518437E-4</v>
      </c>
    </row>
    <row r="385" spans="1:20">
      <c r="A385" s="6" t="s">
        <v>640</v>
      </c>
      <c r="B385" s="17">
        <v>1140177</v>
      </c>
      <c r="C385" s="6" t="s">
        <v>194</v>
      </c>
      <c r="D385" s="6"/>
      <c r="E385" s="45">
        <v>1865427</v>
      </c>
      <c r="F385" s="6" t="s">
        <v>291</v>
      </c>
      <c r="G385" s="6" t="s">
        <v>416</v>
      </c>
      <c r="H385" s="6" t="s">
        <v>103</v>
      </c>
      <c r="I385" s="6"/>
      <c r="J385" s="17">
        <v>5.0999999999999996</v>
      </c>
      <c r="K385" s="6" t="s">
        <v>104</v>
      </c>
      <c r="L385" s="18">
        <v>5.0999999999999997E-2</v>
      </c>
      <c r="M385" s="8">
        <v>5.1700000000000003E-2</v>
      </c>
      <c r="N385" s="7">
        <v>2901551.3009327445</v>
      </c>
      <c r="O385" s="7">
        <v>101.85</v>
      </c>
      <c r="P385" s="7">
        <v>0</v>
      </c>
      <c r="Q385" s="7">
        <v>2955.23</v>
      </c>
      <c r="R385" s="8">
        <v>1.0800000000000001E-2</v>
      </c>
      <c r="S385" s="8">
        <f t="shared" si="6"/>
        <v>7.3956073516850593E-4</v>
      </c>
      <c r="T385" s="8">
        <f>+Q385/'סכום נכסי הקרן'!$C$42</f>
        <v>1.1670580272972536E-4</v>
      </c>
    </row>
    <row r="386" spans="1:20">
      <c r="A386" s="6" t="s">
        <v>641</v>
      </c>
      <c r="B386" s="17">
        <v>4590147</v>
      </c>
      <c r="C386" s="6" t="s">
        <v>194</v>
      </c>
      <c r="D386" s="6"/>
      <c r="E386" s="45">
        <v>520039249</v>
      </c>
      <c r="F386" s="6" t="s">
        <v>268</v>
      </c>
      <c r="G386" s="6" t="s">
        <v>416</v>
      </c>
      <c r="H386" s="6" t="s">
        <v>103</v>
      </c>
      <c r="I386" s="6"/>
      <c r="J386" s="17">
        <v>2.94</v>
      </c>
      <c r="K386" s="6" t="s">
        <v>104</v>
      </c>
      <c r="L386" s="18">
        <v>3.4000000000000002E-2</v>
      </c>
      <c r="M386" s="8">
        <v>2.4799999999999999E-2</v>
      </c>
      <c r="N386" s="7">
        <v>2084691.3528437167</v>
      </c>
      <c r="O386" s="7">
        <v>103.21</v>
      </c>
      <c r="P386" s="7">
        <v>0</v>
      </c>
      <c r="Q386" s="7">
        <v>2151.60994527</v>
      </c>
      <c r="R386" s="8">
        <v>4.0000000000000001E-3</v>
      </c>
      <c r="S386" s="8">
        <f t="shared" si="6"/>
        <v>5.384508931351367E-4</v>
      </c>
      <c r="T386" s="8">
        <f>+Q386/'סכום נכסי הקרן'!$C$42</f>
        <v>8.4969821578691261E-5</v>
      </c>
    </row>
    <row r="387" spans="1:20">
      <c r="A387" s="6" t="s">
        <v>642</v>
      </c>
      <c r="B387" s="17">
        <v>1129741</v>
      </c>
      <c r="C387" s="6" t="s">
        <v>194</v>
      </c>
      <c r="D387" s="6"/>
      <c r="E387" s="45">
        <v>520036104</v>
      </c>
      <c r="F387" s="6" t="s">
        <v>291</v>
      </c>
      <c r="G387" s="6" t="s">
        <v>416</v>
      </c>
      <c r="H387" s="6" t="s">
        <v>103</v>
      </c>
      <c r="I387" s="6"/>
      <c r="J387" s="17">
        <v>4.6500000000000004</v>
      </c>
      <c r="K387" s="6" t="s">
        <v>104</v>
      </c>
      <c r="L387" s="18">
        <v>6.2300000000000001E-2</v>
      </c>
      <c r="M387" s="8">
        <v>2.9399999999999999E-2</v>
      </c>
      <c r="N387" s="7">
        <v>2269069.8024840332</v>
      </c>
      <c r="O387" s="7">
        <v>117.43</v>
      </c>
      <c r="P387" s="7">
        <v>0</v>
      </c>
      <c r="Q387" s="7">
        <v>2664.5686690570001</v>
      </c>
      <c r="R387" s="8">
        <v>4.0000000000000001E-3</v>
      </c>
      <c r="S387" s="8">
        <f t="shared" si="6"/>
        <v>6.6682131806822557E-4</v>
      </c>
      <c r="T387" s="8">
        <f>+Q387/'סכום נכסי הקרן'!$C$42</f>
        <v>1.052272159699154E-4</v>
      </c>
    </row>
    <row r="388" spans="1:20">
      <c r="A388" s="6" t="s">
        <v>643</v>
      </c>
      <c r="B388" s="17">
        <v>1410232</v>
      </c>
      <c r="C388" s="6" t="s">
        <v>194</v>
      </c>
      <c r="D388" s="6"/>
      <c r="E388" s="45">
        <v>520034372</v>
      </c>
      <c r="F388" s="6" t="s">
        <v>268</v>
      </c>
      <c r="G388" s="6" t="s">
        <v>416</v>
      </c>
      <c r="H388" s="6" t="s">
        <v>269</v>
      </c>
      <c r="I388" s="6"/>
      <c r="J388" s="17">
        <v>0.38</v>
      </c>
      <c r="K388" s="6" t="s">
        <v>104</v>
      </c>
      <c r="L388" s="18">
        <v>5.3999999999999999E-2</v>
      </c>
      <c r="M388" s="8">
        <v>3.5999999999999999E-3</v>
      </c>
      <c r="N388" s="7">
        <v>275868.5436318994</v>
      </c>
      <c r="O388" s="7">
        <v>101.82</v>
      </c>
      <c r="P388" s="7">
        <v>142.73311000000001</v>
      </c>
      <c r="Q388" s="7">
        <v>423.62246112599996</v>
      </c>
      <c r="R388" s="8">
        <v>7.4999999999999997E-3</v>
      </c>
      <c r="S388" s="8">
        <f t="shared" si="6"/>
        <v>1.0601358905541578E-4</v>
      </c>
      <c r="T388" s="8">
        <f>+Q388/'סכום נכסי הקרן'!$C$42</f>
        <v>1.6729391411176692E-5</v>
      </c>
    </row>
    <row r="389" spans="1:20">
      <c r="A389" s="6" t="s">
        <v>644</v>
      </c>
      <c r="B389" s="17">
        <v>1410273</v>
      </c>
      <c r="C389" s="6" t="s">
        <v>194</v>
      </c>
      <c r="D389" s="6"/>
      <c r="E389" s="45">
        <v>520034372</v>
      </c>
      <c r="F389" s="6" t="s">
        <v>268</v>
      </c>
      <c r="G389" s="6" t="s">
        <v>416</v>
      </c>
      <c r="H389" s="6" t="s">
        <v>269</v>
      </c>
      <c r="I389" s="6"/>
      <c r="J389" s="17">
        <v>1.38</v>
      </c>
      <c r="K389" s="6" t="s">
        <v>104</v>
      </c>
      <c r="L389" s="18">
        <v>5.7500000000000002E-2</v>
      </c>
      <c r="M389" s="8">
        <v>1.4E-2</v>
      </c>
      <c r="N389" s="7">
        <v>1102988.7425761123</v>
      </c>
      <c r="O389" s="7">
        <v>106.75</v>
      </c>
      <c r="P389" s="7">
        <v>0</v>
      </c>
      <c r="Q389" s="7">
        <v>1177.4404827000001</v>
      </c>
      <c r="R389" s="8">
        <v>4.0000000000000001E-3</v>
      </c>
      <c r="S389" s="8">
        <f t="shared" si="6"/>
        <v>2.9466022915399903E-4</v>
      </c>
      <c r="T389" s="8">
        <f>+Q389/'סכום נכסי הקרן'!$C$42</f>
        <v>4.6498626739705138E-5</v>
      </c>
    </row>
    <row r="390" spans="1:20">
      <c r="A390" s="6" t="s">
        <v>645</v>
      </c>
      <c r="B390" s="17">
        <v>1132562</v>
      </c>
      <c r="C390" s="6" t="s">
        <v>194</v>
      </c>
      <c r="D390" s="6"/>
      <c r="E390" s="45">
        <v>512025891</v>
      </c>
      <c r="F390" s="6" t="s">
        <v>268</v>
      </c>
      <c r="G390" s="6" t="s">
        <v>449</v>
      </c>
      <c r="H390" s="6" t="s">
        <v>269</v>
      </c>
      <c r="I390" s="6"/>
      <c r="J390" s="17">
        <v>2.17</v>
      </c>
      <c r="K390" s="6" t="s">
        <v>104</v>
      </c>
      <c r="L390" s="18">
        <v>3.3000000000000002E-2</v>
      </c>
      <c r="M390" s="8">
        <v>2.2800000000000001E-2</v>
      </c>
      <c r="N390" s="7">
        <v>5719631.9767588619</v>
      </c>
      <c r="O390" s="7">
        <v>102.68</v>
      </c>
      <c r="P390" s="7">
        <v>0</v>
      </c>
      <c r="Q390" s="7">
        <v>5872.9181137360001</v>
      </c>
      <c r="R390" s="8">
        <v>7.9000000000000008E-3</v>
      </c>
      <c r="S390" s="8">
        <f t="shared" si="6"/>
        <v>1.4697264300169636E-3</v>
      </c>
      <c r="T390" s="8">
        <f>+Q390/'סכום נכסי הקרן'!$C$42</f>
        <v>2.3192902847815716E-4</v>
      </c>
    </row>
    <row r="391" spans="1:20">
      <c r="A391" s="6" t="s">
        <v>646</v>
      </c>
      <c r="B391" s="17">
        <v>1138536</v>
      </c>
      <c r="C391" s="6" t="s">
        <v>194</v>
      </c>
      <c r="D391" s="6"/>
      <c r="E391" s="45">
        <v>512025891</v>
      </c>
      <c r="F391" s="6" t="s">
        <v>268</v>
      </c>
      <c r="G391" s="6" t="s">
        <v>449</v>
      </c>
      <c r="H391" s="6" t="s">
        <v>269</v>
      </c>
      <c r="I391" s="6"/>
      <c r="J391" s="17">
        <v>3.07</v>
      </c>
      <c r="K391" s="6" t="s">
        <v>104</v>
      </c>
      <c r="L391" s="18">
        <v>0.03</v>
      </c>
      <c r="M391" s="8">
        <v>2.64E-2</v>
      </c>
      <c r="N391" s="7">
        <v>1284753.0835768508</v>
      </c>
      <c r="O391" s="7">
        <v>101.43</v>
      </c>
      <c r="P391" s="7">
        <v>0</v>
      </c>
      <c r="Q391" s="7">
        <v>1303.125052672</v>
      </c>
      <c r="R391" s="8">
        <v>4.0000000000000001E-3</v>
      </c>
      <c r="S391" s="8">
        <f t="shared" si="6"/>
        <v>3.261134063915845E-4</v>
      </c>
      <c r="T391" s="8">
        <f>+Q391/'סכום נכסי הקרן'!$C$42</f>
        <v>5.14620707455262E-5</v>
      </c>
    </row>
    <row r="392" spans="1:20">
      <c r="A392" s="6" t="s">
        <v>647</v>
      </c>
      <c r="B392" s="17">
        <v>1130947</v>
      </c>
      <c r="C392" s="6" t="s">
        <v>194</v>
      </c>
      <c r="D392" s="6"/>
      <c r="E392" s="45">
        <v>520039868</v>
      </c>
      <c r="F392" s="6" t="s">
        <v>648</v>
      </c>
      <c r="G392" s="6" t="s">
        <v>449</v>
      </c>
      <c r="H392" s="6" t="s">
        <v>103</v>
      </c>
      <c r="I392" s="6"/>
      <c r="J392" s="17">
        <v>3.29</v>
      </c>
      <c r="K392" s="6" t="s">
        <v>104</v>
      </c>
      <c r="L392" s="18">
        <v>4.5999999999999999E-2</v>
      </c>
      <c r="M392" s="8">
        <v>2.3800000000000002E-2</v>
      </c>
      <c r="N392" s="7">
        <v>2812898.804259087</v>
      </c>
      <c r="O392" s="7">
        <v>107.3</v>
      </c>
      <c r="P392" s="7">
        <v>64.700779999999995</v>
      </c>
      <c r="Q392" s="7">
        <v>3082.94119697</v>
      </c>
      <c r="R392" s="8">
        <v>1.8100000000000002E-2</v>
      </c>
      <c r="S392" s="8">
        <f t="shared" si="6"/>
        <v>7.7152108570649556E-4</v>
      </c>
      <c r="T392" s="8">
        <f>+Q392/'סכום נכסי הקרן'!$C$42</f>
        <v>1.2174928082109487E-4</v>
      </c>
    </row>
    <row r="393" spans="1:20">
      <c r="A393" s="6" t="s">
        <v>649</v>
      </c>
      <c r="B393" s="17">
        <v>1136415</v>
      </c>
      <c r="C393" s="6" t="s">
        <v>194</v>
      </c>
      <c r="D393" s="6"/>
      <c r="E393" s="6"/>
      <c r="F393" s="6" t="s">
        <v>291</v>
      </c>
      <c r="G393" s="6" t="s">
        <v>449</v>
      </c>
      <c r="H393" s="6" t="s">
        <v>269</v>
      </c>
      <c r="I393" s="6"/>
      <c r="J393" s="17">
        <v>2.19</v>
      </c>
      <c r="K393" s="6" t="s">
        <v>104</v>
      </c>
      <c r="L393" s="18">
        <v>8.8999999999999996E-2</v>
      </c>
      <c r="M393" s="8">
        <v>3.9E-2</v>
      </c>
      <c r="N393" s="7">
        <v>1097994.4260381965</v>
      </c>
      <c r="O393" s="7">
        <v>114.67</v>
      </c>
      <c r="P393" s="7">
        <v>0</v>
      </c>
      <c r="Q393" s="7">
        <v>1259.0702083379999</v>
      </c>
      <c r="R393" s="8">
        <v>4.0000000000000001E-3</v>
      </c>
      <c r="S393" s="8">
        <f t="shared" si="6"/>
        <v>3.1508846651773806E-4</v>
      </c>
      <c r="T393" s="8">
        <f>+Q393/'סכום נכסי הקרן'!$C$42</f>
        <v>4.972228874137337E-5</v>
      </c>
    </row>
    <row r="394" spans="1:20">
      <c r="A394" s="6" t="s">
        <v>2319</v>
      </c>
      <c r="B394" s="17">
        <v>1140557</v>
      </c>
      <c r="C394" s="6" t="s">
        <v>194</v>
      </c>
      <c r="D394" s="6"/>
      <c r="E394" s="6"/>
      <c r="F394" s="6" t="s">
        <v>291</v>
      </c>
      <c r="G394" s="6" t="s">
        <v>449</v>
      </c>
      <c r="H394" s="6" t="s">
        <v>269</v>
      </c>
      <c r="I394" s="6"/>
      <c r="J394" s="17">
        <v>3.53</v>
      </c>
      <c r="K394" s="6" t="s">
        <v>104</v>
      </c>
      <c r="L394" s="18">
        <v>3.7499999999999999E-2</v>
      </c>
      <c r="M394" s="8">
        <v>3.7600000000000001E-2</v>
      </c>
      <c r="N394" s="7">
        <v>1481415.525541906</v>
      </c>
      <c r="O394" s="7">
        <v>100.94</v>
      </c>
      <c r="P394" s="7">
        <v>0</v>
      </c>
      <c r="Q394" s="7">
        <v>1495.3408314819999</v>
      </c>
      <c r="R394" s="8">
        <v>5.3E-3</v>
      </c>
      <c r="S394" s="8">
        <f t="shared" si="6"/>
        <v>3.7421634345154614E-4</v>
      </c>
      <c r="T394" s="8">
        <f>+Q394/'סכום נכסי הקרן'!$C$42</f>
        <v>5.9052917063186881E-5</v>
      </c>
    </row>
    <row r="395" spans="1:20">
      <c r="A395" s="6" t="s">
        <v>651</v>
      </c>
      <c r="B395" s="17">
        <v>1135607</v>
      </c>
      <c r="C395" s="6" t="s">
        <v>194</v>
      </c>
      <c r="D395" s="6"/>
      <c r="E395" s="45">
        <v>510609761</v>
      </c>
      <c r="F395" s="6" t="s">
        <v>291</v>
      </c>
      <c r="G395" s="6" t="s">
        <v>449</v>
      </c>
      <c r="H395" s="6" t="s">
        <v>103</v>
      </c>
      <c r="I395" s="6"/>
      <c r="J395" s="17">
        <v>3.52</v>
      </c>
      <c r="K395" s="6" t="s">
        <v>104</v>
      </c>
      <c r="L395" s="18">
        <v>4.2000000000000003E-2</v>
      </c>
      <c r="M395" s="8">
        <v>2.35E-2</v>
      </c>
      <c r="N395" s="7">
        <v>4321172.8683334906</v>
      </c>
      <c r="O395" s="7">
        <v>106.51</v>
      </c>
      <c r="P395" s="7">
        <v>2084.5141699999999</v>
      </c>
      <c r="Q395" s="7">
        <v>6686.9953920620001</v>
      </c>
      <c r="R395" s="8">
        <v>1.0800000000000001E-2</v>
      </c>
      <c r="S395" s="8">
        <f t="shared" si="6"/>
        <v>1.6734532433082313E-3</v>
      </c>
      <c r="T395" s="8">
        <f>+Q395/'סכום נכסי הקרן'!$C$42</f>
        <v>2.6407797872942892E-4</v>
      </c>
    </row>
    <row r="396" spans="1:20">
      <c r="A396" s="6" t="s">
        <v>666</v>
      </c>
      <c r="B396" s="17">
        <v>2590362</v>
      </c>
      <c r="C396" s="6" t="s">
        <v>194</v>
      </c>
      <c r="D396" s="6"/>
      <c r="E396" s="45">
        <v>520036658</v>
      </c>
      <c r="F396" s="6" t="s">
        <v>315</v>
      </c>
      <c r="G396" s="6" t="s">
        <v>449</v>
      </c>
      <c r="H396" s="6" t="s">
        <v>103</v>
      </c>
      <c r="I396" s="6"/>
      <c r="J396" s="17">
        <v>2.59</v>
      </c>
      <c r="K396" s="6" t="s">
        <v>104</v>
      </c>
      <c r="L396" s="18">
        <v>0.06</v>
      </c>
      <c r="M396" s="8">
        <v>1.8800000000000001E-2</v>
      </c>
      <c r="N396" s="7">
        <v>2470254.8483182965</v>
      </c>
      <c r="O396" s="7">
        <v>110.84</v>
      </c>
      <c r="P396" s="7">
        <v>73.167310000000001</v>
      </c>
      <c r="Q396" s="7">
        <v>2811.1977838759999</v>
      </c>
      <c r="R396" s="8">
        <v>4.0000000000000001E-3</v>
      </c>
      <c r="S396" s="8">
        <f t="shared" si="6"/>
        <v>7.0351596990671087E-4</v>
      </c>
      <c r="T396" s="8">
        <f>+Q396/'סכום נכסי הקרן'!$C$42</f>
        <v>1.110177867710038E-4</v>
      </c>
    </row>
    <row r="397" spans="1:20">
      <c r="A397" s="6" t="s">
        <v>667</v>
      </c>
      <c r="B397" s="17">
        <v>2590388</v>
      </c>
      <c r="C397" s="6" t="s">
        <v>194</v>
      </c>
      <c r="D397" s="6"/>
      <c r="E397" s="45">
        <v>520036658</v>
      </c>
      <c r="F397" s="6" t="s">
        <v>315</v>
      </c>
      <c r="G397" s="6" t="s">
        <v>449</v>
      </c>
      <c r="H397" s="6" t="s">
        <v>103</v>
      </c>
      <c r="I397" s="6"/>
      <c r="J397" s="17">
        <v>4.6900000000000004</v>
      </c>
      <c r="K397" s="6" t="s">
        <v>104</v>
      </c>
      <c r="L397" s="18">
        <v>5.8999999999999997E-2</v>
      </c>
      <c r="M397" s="8">
        <v>2.9100000000000001E-2</v>
      </c>
      <c r="N397" s="7">
        <v>2901637.2835843796</v>
      </c>
      <c r="O397" s="7">
        <v>114.72</v>
      </c>
      <c r="P397" s="7">
        <v>84.527420000000006</v>
      </c>
      <c r="Q397" s="7">
        <v>3413.285711728</v>
      </c>
      <c r="R397" s="8">
        <v>4.0000000000000001E-3</v>
      </c>
      <c r="S397" s="8">
        <f t="shared" si="6"/>
        <v>8.541914132929473E-4</v>
      </c>
      <c r="T397" s="8">
        <f>+Q397/'סכום נכסי הקרן'!$C$42</f>
        <v>1.3479500713417167E-4</v>
      </c>
    </row>
    <row r="398" spans="1:20">
      <c r="A398" s="6" t="s">
        <v>652</v>
      </c>
      <c r="B398" s="17">
        <v>1134915</v>
      </c>
      <c r="C398" s="6" t="s">
        <v>194</v>
      </c>
      <c r="D398" s="6"/>
      <c r="E398" s="6"/>
      <c r="F398" s="6" t="s">
        <v>291</v>
      </c>
      <c r="G398" s="6" t="s">
        <v>449</v>
      </c>
      <c r="H398" s="6" t="s">
        <v>103</v>
      </c>
      <c r="I398" s="6"/>
      <c r="J398" s="17">
        <v>2.4900000000000002</v>
      </c>
      <c r="K398" s="6" t="s">
        <v>104</v>
      </c>
      <c r="L398" s="18">
        <v>7.7499999999999999E-2</v>
      </c>
      <c r="M398" s="8">
        <v>4.7600000000000003E-2</v>
      </c>
      <c r="N398" s="7">
        <v>1368772.9010203523</v>
      </c>
      <c r="O398" s="7">
        <v>109.57</v>
      </c>
      <c r="P398" s="7">
        <v>0</v>
      </c>
      <c r="Q398" s="7">
        <v>1499.7644676479999</v>
      </c>
      <c r="R398" s="8">
        <v>4.0000000000000001E-3</v>
      </c>
      <c r="S398" s="8">
        <f t="shared" si="6"/>
        <v>3.7532337999863217E-4</v>
      </c>
      <c r="T398" s="8">
        <f>+Q398/'סכום נכסי הקרן'!$C$42</f>
        <v>5.9227612098678967E-5</v>
      </c>
    </row>
    <row r="399" spans="1:20">
      <c r="A399" s="6" t="s">
        <v>2320</v>
      </c>
      <c r="B399" s="17">
        <v>1140540</v>
      </c>
      <c r="C399" s="6" t="s">
        <v>194</v>
      </c>
      <c r="D399" s="6"/>
      <c r="E399" s="6"/>
      <c r="F399" s="6" t="s">
        <v>291</v>
      </c>
      <c r="G399" s="6" t="s">
        <v>449</v>
      </c>
      <c r="H399" s="6" t="s">
        <v>103</v>
      </c>
      <c r="I399" s="6"/>
      <c r="J399" s="17">
        <v>3.73</v>
      </c>
      <c r="K399" s="6" t="s">
        <v>104</v>
      </c>
      <c r="L399" s="18">
        <v>5.7500000000000002E-2</v>
      </c>
      <c r="M399" s="8">
        <v>5.79E-2</v>
      </c>
      <c r="N399" s="7">
        <v>1199547.3966591067</v>
      </c>
      <c r="O399" s="7">
        <v>101.41</v>
      </c>
      <c r="P399" s="7">
        <v>0</v>
      </c>
      <c r="Q399" s="7">
        <v>1216.4610149519999</v>
      </c>
      <c r="R399" s="8">
        <v>4.0000000000000001E-3</v>
      </c>
      <c r="S399" s="8">
        <f t="shared" si="6"/>
        <v>3.0442530785141188E-4</v>
      </c>
      <c r="T399" s="8">
        <f>+Q399/'סכום נכסי הקרן'!$C$42</f>
        <v>4.8039597337394919E-5</v>
      </c>
    </row>
    <row r="400" spans="1:20">
      <c r="A400" s="6" t="s">
        <v>653</v>
      </c>
      <c r="B400" s="17">
        <v>1121482</v>
      </c>
      <c r="C400" s="6" t="s">
        <v>194</v>
      </c>
      <c r="D400" s="6"/>
      <c r="E400" s="45">
        <v>513342444</v>
      </c>
      <c r="F400" s="6" t="s">
        <v>268</v>
      </c>
      <c r="G400" s="6" t="s">
        <v>449</v>
      </c>
      <c r="H400" s="6" t="s">
        <v>103</v>
      </c>
      <c r="I400" s="6"/>
      <c r="J400" s="17">
        <v>1.61</v>
      </c>
      <c r="K400" s="6" t="s">
        <v>104</v>
      </c>
      <c r="L400" s="18">
        <v>7.0000000000000007E-2</v>
      </c>
      <c r="M400" s="8">
        <v>2.06E-2</v>
      </c>
      <c r="N400" s="7">
        <v>5506360.4134551128</v>
      </c>
      <c r="O400" s="7">
        <v>108.94</v>
      </c>
      <c r="P400" s="7">
        <v>0</v>
      </c>
      <c r="Q400" s="7">
        <v>5998.6290344179997</v>
      </c>
      <c r="R400" s="8">
        <v>5.1499999999999997E-2</v>
      </c>
      <c r="S400" s="8">
        <f t="shared" si="6"/>
        <v>1.5011862016483728E-3</v>
      </c>
      <c r="T400" s="8">
        <f>+Q400/'סכום נכסי הקרן'!$C$42</f>
        <v>2.368935131071321E-4</v>
      </c>
    </row>
    <row r="401" spans="1:20">
      <c r="A401" s="6" t="s">
        <v>654</v>
      </c>
      <c r="B401" s="17">
        <v>1135664</v>
      </c>
      <c r="C401" s="6" t="s">
        <v>194</v>
      </c>
      <c r="D401" s="6"/>
      <c r="E401" s="6"/>
      <c r="F401" s="6" t="s">
        <v>291</v>
      </c>
      <c r="G401" s="6" t="s">
        <v>449</v>
      </c>
      <c r="H401" s="6" t="s">
        <v>103</v>
      </c>
      <c r="I401" s="6"/>
      <c r="J401" s="17">
        <v>5.14</v>
      </c>
      <c r="K401" s="6" t="s">
        <v>104</v>
      </c>
      <c r="L401" s="18">
        <v>6.9000000000000006E-2</v>
      </c>
      <c r="M401" s="8">
        <v>5.9900000000000002E-2</v>
      </c>
      <c r="N401" s="7">
        <v>1852486.5457130703</v>
      </c>
      <c r="O401" s="7">
        <v>105.81</v>
      </c>
      <c r="P401" s="7">
        <v>0</v>
      </c>
      <c r="Q401" s="7">
        <v>1960.116014019</v>
      </c>
      <c r="R401" s="8">
        <v>4.0000000000000001E-3</v>
      </c>
      <c r="S401" s="8">
        <f t="shared" si="6"/>
        <v>4.9052860195093208E-4</v>
      </c>
      <c r="T401" s="8">
        <f>+Q401/'סכום נכסי הקרן'!$C$42</f>
        <v>7.7407481942006877E-5</v>
      </c>
    </row>
    <row r="402" spans="1:20">
      <c r="A402" s="6" t="s">
        <v>655</v>
      </c>
      <c r="B402" s="17">
        <v>1136761</v>
      </c>
      <c r="C402" s="6" t="s">
        <v>194</v>
      </c>
      <c r="D402" s="6"/>
      <c r="E402" s="45">
        <v>520043878</v>
      </c>
      <c r="F402" s="6" t="s">
        <v>315</v>
      </c>
      <c r="G402" s="6" t="s">
        <v>449</v>
      </c>
      <c r="H402" s="6" t="s">
        <v>269</v>
      </c>
      <c r="I402" s="6"/>
      <c r="J402" s="17">
        <v>3.3</v>
      </c>
      <c r="K402" s="6" t="s">
        <v>104</v>
      </c>
      <c r="L402" s="18">
        <v>4.5499999999999999E-2</v>
      </c>
      <c r="M402" s="8">
        <v>2.0400000000000001E-2</v>
      </c>
      <c r="N402" s="7">
        <v>1197952.2761005997</v>
      </c>
      <c r="O402" s="7">
        <v>108.35</v>
      </c>
      <c r="P402" s="7">
        <v>249.74401</v>
      </c>
      <c r="Q402" s="7">
        <v>1547.7253011549999</v>
      </c>
      <c r="R402" s="8">
        <v>3.3999999999999998E-3</v>
      </c>
      <c r="S402" s="8">
        <f t="shared" si="6"/>
        <v>3.8732581273237239E-4</v>
      </c>
      <c r="T402" s="8">
        <f>+Q402/'סכום נכסי הקרן'!$C$42</f>
        <v>6.1121646598200546E-5</v>
      </c>
    </row>
    <row r="403" spans="1:20">
      <c r="A403" s="6" t="s">
        <v>2321</v>
      </c>
      <c r="B403" s="17">
        <v>1140656</v>
      </c>
      <c r="C403" s="6" t="s">
        <v>194</v>
      </c>
      <c r="D403" s="6"/>
      <c r="E403" s="45">
        <v>520043878</v>
      </c>
      <c r="F403" s="6" t="s">
        <v>315</v>
      </c>
      <c r="G403" s="6" t="s">
        <v>449</v>
      </c>
      <c r="H403" s="6" t="s">
        <v>269</v>
      </c>
      <c r="I403" s="6"/>
      <c r="J403" s="17">
        <v>4.5599999999999996</v>
      </c>
      <c r="K403" s="6" t="s">
        <v>104</v>
      </c>
      <c r="L403" s="18">
        <v>2.9499999999999998E-2</v>
      </c>
      <c r="M403" s="8">
        <v>2.52E-2</v>
      </c>
      <c r="N403" s="7">
        <v>930384.91771054943</v>
      </c>
      <c r="O403" s="7">
        <v>102.47</v>
      </c>
      <c r="P403" s="7">
        <v>0</v>
      </c>
      <c r="Q403" s="7">
        <v>953.36542517800001</v>
      </c>
      <c r="R403" s="8">
        <v>4.0000000000000001E-3</v>
      </c>
      <c r="S403" s="8">
        <f t="shared" si="6"/>
        <v>2.3858435205682024E-4</v>
      </c>
      <c r="T403" s="8">
        <f>+Q403/'סכום נכסי הקרן'!$C$42</f>
        <v>3.7649616862364152E-5</v>
      </c>
    </row>
    <row r="404" spans="1:20">
      <c r="A404" s="6" t="s">
        <v>656</v>
      </c>
      <c r="B404" s="17">
        <v>1137314</v>
      </c>
      <c r="C404" s="6" t="s">
        <v>194</v>
      </c>
      <c r="D404" s="6"/>
      <c r="E404" s="6"/>
      <c r="F404" s="6" t="s">
        <v>291</v>
      </c>
      <c r="G404" s="6" t="s">
        <v>449</v>
      </c>
      <c r="H404" s="6" t="s">
        <v>269</v>
      </c>
      <c r="I404" s="6"/>
      <c r="J404" s="17">
        <v>4.59</v>
      </c>
      <c r="K404" s="6" t="s">
        <v>104</v>
      </c>
      <c r="L404" s="18">
        <v>4.5999999999999999E-2</v>
      </c>
      <c r="M404" s="8">
        <v>4.3099999999999999E-2</v>
      </c>
      <c r="N404" s="7">
        <v>9827015.9847485814</v>
      </c>
      <c r="O404" s="7">
        <v>102.22</v>
      </c>
      <c r="P404" s="7">
        <v>0</v>
      </c>
      <c r="Q404" s="7">
        <v>10045.17573961</v>
      </c>
      <c r="R404" s="8">
        <v>3.4500000000000003E-2</v>
      </c>
      <c r="S404" s="8">
        <f t="shared" si="6"/>
        <v>2.5138542701863514E-3</v>
      </c>
      <c r="T404" s="8">
        <f>+Q404/'סכום נכסי הקרן'!$C$42</f>
        <v>3.96696804733421E-4</v>
      </c>
    </row>
    <row r="405" spans="1:20">
      <c r="A405" s="6" t="s">
        <v>657</v>
      </c>
      <c r="B405" s="17">
        <v>6120208</v>
      </c>
      <c r="C405" s="6" t="s">
        <v>194</v>
      </c>
      <c r="D405" s="6"/>
      <c r="E405" s="45">
        <v>520020116</v>
      </c>
      <c r="F405" s="6" t="s">
        <v>291</v>
      </c>
      <c r="G405" s="6" t="s">
        <v>449</v>
      </c>
      <c r="H405" s="6" t="s">
        <v>103</v>
      </c>
      <c r="I405" s="6"/>
      <c r="J405" s="17">
        <v>4.34</v>
      </c>
      <c r="K405" s="6" t="s">
        <v>104</v>
      </c>
      <c r="L405" s="18">
        <v>0.04</v>
      </c>
      <c r="M405" s="8">
        <v>3.3599999999999998E-2</v>
      </c>
      <c r="N405" s="7">
        <v>5400502.6200482817</v>
      </c>
      <c r="O405" s="7">
        <v>103.56</v>
      </c>
      <c r="P405" s="7">
        <v>54.011380000000003</v>
      </c>
      <c r="Q405" s="7">
        <v>5646.7718933220003</v>
      </c>
      <c r="R405" s="8">
        <v>0.05</v>
      </c>
      <c r="S405" s="8">
        <f t="shared" si="6"/>
        <v>1.4131322342944795E-3</v>
      </c>
      <c r="T405" s="8">
        <f>+Q405/'סכום נכסי הקרן'!$C$42</f>
        <v>2.229982257359986E-4</v>
      </c>
    </row>
    <row r="406" spans="1:20">
      <c r="A406" s="6" t="s">
        <v>658</v>
      </c>
      <c r="B406" s="17">
        <v>6120190</v>
      </c>
      <c r="C406" s="6" t="s">
        <v>194</v>
      </c>
      <c r="D406" s="6"/>
      <c r="E406" s="45">
        <v>520020116</v>
      </c>
      <c r="F406" s="6" t="s">
        <v>291</v>
      </c>
      <c r="G406" s="6" t="s">
        <v>449</v>
      </c>
      <c r="H406" s="6" t="s">
        <v>103</v>
      </c>
      <c r="I406" s="6"/>
      <c r="J406" s="17">
        <v>2.58</v>
      </c>
      <c r="K406" s="6" t="s">
        <v>104</v>
      </c>
      <c r="L406" s="18">
        <v>5.6000000000000001E-2</v>
      </c>
      <c r="M406" s="8">
        <v>2.63E-2</v>
      </c>
      <c r="N406" s="7">
        <v>10253979.84165833</v>
      </c>
      <c r="O406" s="7">
        <v>107.94</v>
      </c>
      <c r="P406" s="7">
        <v>143.41864999999999</v>
      </c>
      <c r="Q406" s="7">
        <v>11211.564491085999</v>
      </c>
      <c r="R406" s="8">
        <v>4.2999999999999997E-2</v>
      </c>
      <c r="S406" s="8">
        <f t="shared" si="6"/>
        <v>2.8057487496461111E-3</v>
      </c>
      <c r="T406" s="8">
        <f>+Q406/'סכום נכסי הקרן'!$C$42</f>
        <v>4.4275898450823667E-4</v>
      </c>
    </row>
    <row r="407" spans="1:20">
      <c r="A407" s="6" t="s">
        <v>668</v>
      </c>
      <c r="B407" s="17">
        <v>6120141</v>
      </c>
      <c r="C407" s="6" t="s">
        <v>194</v>
      </c>
      <c r="D407" s="6"/>
      <c r="E407" s="45">
        <v>520020116</v>
      </c>
      <c r="F407" s="6" t="s">
        <v>291</v>
      </c>
      <c r="G407" s="6" t="s">
        <v>449</v>
      </c>
      <c r="H407" s="6" t="s">
        <v>103</v>
      </c>
      <c r="I407" s="6"/>
      <c r="J407" s="17">
        <v>0.66</v>
      </c>
      <c r="K407" s="6" t="s">
        <v>104</v>
      </c>
      <c r="L407" s="18">
        <v>5.16E-2</v>
      </c>
      <c r="M407" s="8">
        <v>1.66E-2</v>
      </c>
      <c r="N407" s="7">
        <v>1365043.93</v>
      </c>
      <c r="O407" s="7">
        <v>102.75</v>
      </c>
      <c r="P407" s="7">
        <v>0</v>
      </c>
      <c r="Q407" s="7">
        <v>1402.582638075</v>
      </c>
      <c r="R407" s="8">
        <v>4.0599999999999997E-2</v>
      </c>
      <c r="S407" s="8">
        <f t="shared" si="6"/>
        <v>3.5100315269854778E-4</v>
      </c>
      <c r="T407" s="8">
        <f>+Q407/'סכום נכסי הקרן'!$C$42</f>
        <v>5.5389777672573278E-5</v>
      </c>
    </row>
    <row r="408" spans="1:20">
      <c r="A408" s="6" t="s">
        <v>669</v>
      </c>
      <c r="B408" s="17">
        <v>1980341</v>
      </c>
      <c r="C408" s="6" t="s">
        <v>194</v>
      </c>
      <c r="D408" s="6"/>
      <c r="E408" s="45">
        <v>520017070</v>
      </c>
      <c r="F408" s="6" t="s">
        <v>291</v>
      </c>
      <c r="G408" s="6" t="s">
        <v>449</v>
      </c>
      <c r="H408" s="6" t="s">
        <v>269</v>
      </c>
      <c r="I408" s="6"/>
      <c r="J408" s="17">
        <v>0.91</v>
      </c>
      <c r="K408" s="6" t="s">
        <v>104</v>
      </c>
      <c r="L408" s="18">
        <v>3.5099999999999999E-2</v>
      </c>
      <c r="M408" s="8">
        <v>1.03E-2</v>
      </c>
      <c r="N408" s="7">
        <v>9975185.3019964751</v>
      </c>
      <c r="O408" s="7">
        <v>102.18</v>
      </c>
      <c r="P408" s="7">
        <v>0</v>
      </c>
      <c r="Q408" s="7">
        <v>10192.644341579999</v>
      </c>
      <c r="R408" s="8">
        <v>5.4100000000000002E-2</v>
      </c>
      <c r="S408" s="8">
        <f t="shared" si="6"/>
        <v>2.5507590077828175E-3</v>
      </c>
      <c r="T408" s="8">
        <f>+Q408/'סכום נכסי הקרן'!$C$42</f>
        <v>4.0252052795304821E-4</v>
      </c>
    </row>
    <row r="409" spans="1:20">
      <c r="A409" s="6" t="s">
        <v>670</v>
      </c>
      <c r="B409" s="17">
        <v>1980366</v>
      </c>
      <c r="C409" s="6" t="s">
        <v>194</v>
      </c>
      <c r="D409" s="6"/>
      <c r="E409" s="45">
        <v>520017070</v>
      </c>
      <c r="F409" s="6" t="s">
        <v>291</v>
      </c>
      <c r="G409" s="6" t="s">
        <v>449</v>
      </c>
      <c r="H409" s="6" t="s">
        <v>269</v>
      </c>
      <c r="I409" s="6"/>
      <c r="J409" s="17">
        <v>3.4</v>
      </c>
      <c r="K409" s="6" t="s">
        <v>104</v>
      </c>
      <c r="L409" s="18">
        <v>5.2499999999999998E-2</v>
      </c>
      <c r="M409" s="8">
        <v>2.5000000000000001E-2</v>
      </c>
      <c r="N409" s="7">
        <v>18692340.95659982</v>
      </c>
      <c r="O409" s="7">
        <v>109.7</v>
      </c>
      <c r="P409" s="7">
        <v>0</v>
      </c>
      <c r="Q409" s="7">
        <v>20505.498029390001</v>
      </c>
      <c r="R409" s="8">
        <v>5.79E-2</v>
      </c>
      <c r="S409" s="8">
        <f t="shared" si="6"/>
        <v>5.131600991331307E-3</v>
      </c>
      <c r="T409" s="8">
        <f>+Q409/'סכום נכסי הקרן'!$C$42</f>
        <v>8.0978827634152386E-4</v>
      </c>
    </row>
    <row r="410" spans="1:20">
      <c r="A410" s="6" t="s">
        <v>659</v>
      </c>
      <c r="B410" s="17">
        <v>5430137</v>
      </c>
      <c r="C410" s="6" t="s">
        <v>194</v>
      </c>
      <c r="D410" s="6"/>
      <c r="E410" s="45">
        <v>520040700</v>
      </c>
      <c r="F410" s="6" t="s">
        <v>268</v>
      </c>
      <c r="G410" s="6" t="s">
        <v>449</v>
      </c>
      <c r="H410" s="6" t="s">
        <v>103</v>
      </c>
      <c r="I410" s="6"/>
      <c r="J410" s="17">
        <v>3.39</v>
      </c>
      <c r="K410" s="6" t="s">
        <v>104</v>
      </c>
      <c r="L410" s="18">
        <v>6.25E-2</v>
      </c>
      <c r="M410" s="8">
        <v>3.0300000000000001E-2</v>
      </c>
      <c r="N410" s="7">
        <v>857044.1025737836</v>
      </c>
      <c r="O410" s="7">
        <v>112.83</v>
      </c>
      <c r="P410" s="7">
        <v>0</v>
      </c>
      <c r="Q410" s="7">
        <v>967.00286093399995</v>
      </c>
      <c r="R410" s="8">
        <v>5.5999999999999999E-3</v>
      </c>
      <c r="S410" s="8">
        <f t="shared" si="6"/>
        <v>2.4199718693380801E-4</v>
      </c>
      <c r="T410" s="8">
        <f>+Q410/'סכום נכסי הקרן'!$C$42</f>
        <v>3.8188176597842958E-5</v>
      </c>
    </row>
    <row r="411" spans="1:20">
      <c r="A411" s="6" t="s">
        <v>660</v>
      </c>
      <c r="B411" s="17">
        <v>2260420</v>
      </c>
      <c r="C411" s="6" t="s">
        <v>194</v>
      </c>
      <c r="D411" s="6"/>
      <c r="E411" s="45">
        <v>520024126</v>
      </c>
      <c r="F411" s="6" t="s">
        <v>291</v>
      </c>
      <c r="G411" s="6" t="s">
        <v>449</v>
      </c>
      <c r="H411" s="6" t="s">
        <v>103</v>
      </c>
      <c r="I411" s="6"/>
      <c r="J411" s="17">
        <v>3.58</v>
      </c>
      <c r="K411" s="6" t="s">
        <v>104</v>
      </c>
      <c r="L411" s="18">
        <v>6.2399999999999997E-2</v>
      </c>
      <c r="M411" s="8">
        <v>2.6599999999999999E-2</v>
      </c>
      <c r="N411" s="7">
        <v>4220809.3283872679</v>
      </c>
      <c r="O411" s="7">
        <v>112.79</v>
      </c>
      <c r="P411" s="7">
        <v>0</v>
      </c>
      <c r="Q411" s="7">
        <v>4760.650841488</v>
      </c>
      <c r="R411" s="8">
        <v>9.7999999999999997E-3</v>
      </c>
      <c r="S411" s="8">
        <f t="shared" si="6"/>
        <v>1.1913761149593878E-3</v>
      </c>
      <c r="T411" s="8">
        <f>+Q411/'סכום נכסי הקרן'!$C$42</f>
        <v>1.8800417496161027E-4</v>
      </c>
    </row>
    <row r="412" spans="1:20">
      <c r="A412" s="6" t="s">
        <v>661</v>
      </c>
      <c r="B412" s="17">
        <v>2260438</v>
      </c>
      <c r="C412" s="6" t="s">
        <v>194</v>
      </c>
      <c r="D412" s="6"/>
      <c r="E412" s="45">
        <v>520024126</v>
      </c>
      <c r="F412" s="6" t="s">
        <v>291</v>
      </c>
      <c r="G412" s="6" t="s">
        <v>449</v>
      </c>
      <c r="H412" s="6" t="s">
        <v>103</v>
      </c>
      <c r="I412" s="6"/>
      <c r="J412" s="17">
        <v>5.67</v>
      </c>
      <c r="K412" s="6" t="s">
        <v>104</v>
      </c>
      <c r="L412" s="18">
        <v>6.1499999999999999E-2</v>
      </c>
      <c r="M412" s="8">
        <v>3.3799999999999997E-2</v>
      </c>
      <c r="N412" s="7">
        <v>2340964.7713180892</v>
      </c>
      <c r="O412" s="7">
        <v>113.27</v>
      </c>
      <c r="P412" s="7">
        <v>192.82134000000002</v>
      </c>
      <c r="Q412" s="7">
        <v>2844.4321364719999</v>
      </c>
      <c r="R412" s="8">
        <v>2.1600000000000001E-2</v>
      </c>
      <c r="S412" s="8">
        <f t="shared" si="6"/>
        <v>7.118330288966193E-4</v>
      </c>
      <c r="T412" s="8">
        <f>+Q412/'סכום נכסי הקרן'!$C$42</f>
        <v>1.1233025375256493E-4</v>
      </c>
    </row>
    <row r="413" spans="1:20">
      <c r="A413" s="6" t="s">
        <v>662</v>
      </c>
      <c r="B413" s="17">
        <v>1136977</v>
      </c>
      <c r="C413" s="6" t="s">
        <v>194</v>
      </c>
      <c r="D413" s="6"/>
      <c r="E413" s="6"/>
      <c r="F413" s="6" t="s">
        <v>291</v>
      </c>
      <c r="G413" s="6" t="s">
        <v>449</v>
      </c>
      <c r="H413" s="6" t="s">
        <v>103</v>
      </c>
      <c r="I413" s="6"/>
      <c r="J413" s="17">
        <v>2.72</v>
      </c>
      <c r="K413" s="6" t="s">
        <v>104</v>
      </c>
      <c r="L413" s="18">
        <v>6.4000000000000001E-2</v>
      </c>
      <c r="M413" s="8">
        <v>5.2900000000000003E-2</v>
      </c>
      <c r="N413" s="7">
        <v>5699055.9025726775</v>
      </c>
      <c r="O413" s="7">
        <v>105.26</v>
      </c>
      <c r="P413" s="7">
        <v>0</v>
      </c>
      <c r="Q413" s="7">
        <v>5998.8262430479999</v>
      </c>
      <c r="R413" s="8">
        <v>2.3599999999999999E-2</v>
      </c>
      <c r="S413" s="8">
        <f t="shared" si="6"/>
        <v>1.5012355540708186E-3</v>
      </c>
      <c r="T413" s="8">
        <f>+Q413/'סכום נכסי הקרן'!$C$42</f>
        <v>2.3690130112751271E-4</v>
      </c>
    </row>
    <row r="414" spans="1:20">
      <c r="A414" s="6" t="s">
        <v>663</v>
      </c>
      <c r="B414" s="17">
        <v>1133610</v>
      </c>
      <c r="C414" s="6" t="s">
        <v>194</v>
      </c>
      <c r="D414" s="6"/>
      <c r="E414" s="45">
        <v>520041005</v>
      </c>
      <c r="F414" s="6" t="s">
        <v>291</v>
      </c>
      <c r="G414" s="6" t="s">
        <v>449</v>
      </c>
      <c r="H414" s="6" t="s">
        <v>269</v>
      </c>
      <c r="I414" s="6"/>
      <c r="J414" s="17">
        <v>1.69</v>
      </c>
      <c r="K414" s="6" t="s">
        <v>104</v>
      </c>
      <c r="L414" s="18">
        <v>4.9000000000000002E-2</v>
      </c>
      <c r="M414" s="8">
        <v>2.1600000000000001E-2</v>
      </c>
      <c r="N414" s="7">
        <v>913045.08352730027</v>
      </c>
      <c r="O414" s="7">
        <v>105.86</v>
      </c>
      <c r="P414" s="7">
        <v>0</v>
      </c>
      <c r="Q414" s="7">
        <v>966.54952542199999</v>
      </c>
      <c r="R414" s="8">
        <v>6.6E-3</v>
      </c>
      <c r="S414" s="8">
        <f t="shared" si="6"/>
        <v>2.4188373750870992E-4</v>
      </c>
      <c r="T414" s="8">
        <f>+Q414/'סכום נכסי הקרן'!$C$42</f>
        <v>3.8170273800147399E-5</v>
      </c>
    </row>
    <row r="415" spans="1:20">
      <c r="A415" s="6" t="s">
        <v>664</v>
      </c>
      <c r="B415" s="17">
        <v>1134840</v>
      </c>
      <c r="C415" s="6" t="s">
        <v>194</v>
      </c>
      <c r="D415" s="6"/>
      <c r="E415" s="45">
        <v>510454333</v>
      </c>
      <c r="F415" s="6" t="s">
        <v>268</v>
      </c>
      <c r="G415" s="6" t="s">
        <v>241</v>
      </c>
      <c r="H415" s="6" t="s">
        <v>269</v>
      </c>
      <c r="I415" s="6"/>
      <c r="J415" s="17">
        <v>1.85</v>
      </c>
      <c r="K415" s="6" t="s">
        <v>104</v>
      </c>
      <c r="L415" s="18">
        <v>4.2999999999999997E-2</v>
      </c>
      <c r="M415" s="8">
        <v>2.76E-2</v>
      </c>
      <c r="N415" s="7">
        <v>1755408.8302948021</v>
      </c>
      <c r="O415" s="7">
        <v>103.12</v>
      </c>
      <c r="P415" s="7">
        <v>0</v>
      </c>
      <c r="Q415" s="7">
        <v>1810.1775858000001</v>
      </c>
      <c r="R415" s="8">
        <v>3.0000000000000001E-3</v>
      </c>
      <c r="S415" s="8">
        <f t="shared" si="6"/>
        <v>4.5300577827776491E-4</v>
      </c>
      <c r="T415" s="8">
        <f>+Q415/'סכום נכסי הקרן'!$C$42</f>
        <v>7.148622213301344E-5</v>
      </c>
    </row>
    <row r="416" spans="1:20">
      <c r="A416" s="6" t="s">
        <v>665</v>
      </c>
      <c r="B416" s="17">
        <v>1138254</v>
      </c>
      <c r="C416" s="6" t="s">
        <v>194</v>
      </c>
      <c r="D416" s="6"/>
      <c r="E416" s="45">
        <v>510454333</v>
      </c>
      <c r="F416" s="6" t="s">
        <v>268</v>
      </c>
      <c r="G416" s="6" t="s">
        <v>241</v>
      </c>
      <c r="H416" s="6" t="s">
        <v>269</v>
      </c>
      <c r="I416" s="6"/>
      <c r="J416" s="17">
        <v>2.77</v>
      </c>
      <c r="K416" s="6" t="s">
        <v>104</v>
      </c>
      <c r="L416" s="18">
        <v>4.2500000000000003E-2</v>
      </c>
      <c r="M416" s="8">
        <v>3.2800000000000003E-2</v>
      </c>
      <c r="N416" s="7">
        <v>1874945.3900386847</v>
      </c>
      <c r="O416" s="7">
        <v>103.4</v>
      </c>
      <c r="P416" s="7">
        <v>0</v>
      </c>
      <c r="Q416" s="7">
        <v>1938.6935333000001</v>
      </c>
      <c r="R416" s="8">
        <v>3.0999999999999999E-3</v>
      </c>
      <c r="S416" s="8">
        <f t="shared" si="6"/>
        <v>4.8516752156474332E-4</v>
      </c>
      <c r="T416" s="8">
        <f>+Q416/'סכום נכסי הקרן'!$C$42</f>
        <v>7.6561480849444559E-5</v>
      </c>
    </row>
    <row r="417" spans="1:20">
      <c r="A417" s="6" t="s">
        <v>2322</v>
      </c>
      <c r="B417" s="17">
        <v>1139583</v>
      </c>
      <c r="C417" s="6" t="s">
        <v>194</v>
      </c>
      <c r="D417" s="6"/>
      <c r="E417" s="45">
        <v>520042847</v>
      </c>
      <c r="F417" s="6" t="s">
        <v>379</v>
      </c>
      <c r="G417" s="6" t="s">
        <v>241</v>
      </c>
      <c r="H417" s="6" t="s">
        <v>269</v>
      </c>
      <c r="I417" s="6"/>
      <c r="J417" s="17">
        <v>4.71</v>
      </c>
      <c r="K417" s="6" t="s">
        <v>104</v>
      </c>
      <c r="L417" s="18">
        <v>4.5999999999999999E-2</v>
      </c>
      <c r="M417" s="8">
        <v>3.4799999999999998E-2</v>
      </c>
      <c r="N417" s="7">
        <v>10168900.219047483</v>
      </c>
      <c r="O417" s="7">
        <v>105.51</v>
      </c>
      <c r="P417" s="7">
        <v>261.09917000000002</v>
      </c>
      <c r="Q417" s="7">
        <v>10990.305791117</v>
      </c>
      <c r="R417" s="8">
        <v>9.7999999999999997E-3</v>
      </c>
      <c r="S417" s="8">
        <f t="shared" si="6"/>
        <v>2.7503776797762531E-3</v>
      </c>
      <c r="T417" s="8">
        <f>+Q417/'סכום נכסי הקרן'!$C$42</f>
        <v>4.3402119618353181E-4</v>
      </c>
    </row>
    <row r="418" spans="1:20">
      <c r="A418" s="6" t="s">
        <v>2323</v>
      </c>
      <c r="B418" s="17">
        <v>1141118</v>
      </c>
      <c r="C418" s="6" t="s">
        <v>194</v>
      </c>
      <c r="D418" s="6"/>
      <c r="E418" s="6"/>
      <c r="F418" s="6" t="s">
        <v>291</v>
      </c>
      <c r="G418" s="6" t="s">
        <v>241</v>
      </c>
      <c r="H418" s="6" t="s">
        <v>103</v>
      </c>
      <c r="I418" s="6"/>
      <c r="J418" s="17">
        <v>5.51</v>
      </c>
      <c r="K418" s="6" t="s">
        <v>104</v>
      </c>
      <c r="L418" s="18">
        <v>5.3999999999999999E-2</v>
      </c>
      <c r="M418" s="8">
        <v>5.9299999999999999E-2</v>
      </c>
      <c r="N418" s="7">
        <v>18159461.854387183</v>
      </c>
      <c r="O418" s="7">
        <v>97.99</v>
      </c>
      <c r="P418" s="7">
        <v>0</v>
      </c>
      <c r="Q418" s="7">
        <v>17794.456671114</v>
      </c>
      <c r="R418" s="8">
        <v>3.8100000000000002E-2</v>
      </c>
      <c r="S418" s="8">
        <f t="shared" si="6"/>
        <v>4.4531496559026516E-3</v>
      </c>
      <c r="T418" s="8">
        <f>+Q418/'סכום נכסי הקרן'!$C$42</f>
        <v>7.0272579458846714E-4</v>
      </c>
    </row>
    <row r="419" spans="1:20">
      <c r="A419" s="6" t="s">
        <v>2324</v>
      </c>
      <c r="B419" s="17">
        <v>1140094</v>
      </c>
      <c r="C419" s="6" t="s">
        <v>194</v>
      </c>
      <c r="D419" s="6"/>
      <c r="E419" s="6"/>
      <c r="F419" s="6" t="s">
        <v>291</v>
      </c>
      <c r="G419" s="6" t="s">
        <v>241</v>
      </c>
      <c r="H419" s="6" t="s">
        <v>103</v>
      </c>
      <c r="I419" s="6"/>
      <c r="J419" s="17">
        <v>3.29</v>
      </c>
      <c r="K419" s="6" t="s">
        <v>104</v>
      </c>
      <c r="L419" s="18">
        <v>7.2999999999999995E-2</v>
      </c>
      <c r="M419" s="8">
        <v>6.9400000000000003E-2</v>
      </c>
      <c r="N419" s="7">
        <v>1119950.2677888295</v>
      </c>
      <c r="O419" s="7">
        <v>104.56</v>
      </c>
      <c r="P419" s="7">
        <v>0</v>
      </c>
      <c r="Q419" s="7">
        <v>1171.02</v>
      </c>
      <c r="R419" s="8">
        <v>3.0000000000000001E-3</v>
      </c>
      <c r="S419" s="8">
        <f t="shared" si="6"/>
        <v>2.9305347201301547E-4</v>
      </c>
      <c r="T419" s="8">
        <f>+Q419/'סכום נכסי הקרן'!$C$42</f>
        <v>4.6245073687179333E-5</v>
      </c>
    </row>
    <row r="420" spans="1:20">
      <c r="A420" s="6" t="s">
        <v>671</v>
      </c>
      <c r="B420" s="17">
        <v>1127653</v>
      </c>
      <c r="C420" s="6" t="s">
        <v>194</v>
      </c>
      <c r="D420" s="6"/>
      <c r="E420" s="45">
        <v>512531203</v>
      </c>
      <c r="F420" s="6" t="s">
        <v>291</v>
      </c>
      <c r="G420" s="6" t="s">
        <v>241</v>
      </c>
      <c r="H420" s="6" t="s">
        <v>269</v>
      </c>
      <c r="I420" s="6"/>
      <c r="J420" s="17">
        <v>1.05</v>
      </c>
      <c r="K420" s="6" t="s">
        <v>104</v>
      </c>
      <c r="L420" s="18">
        <v>0.08</v>
      </c>
      <c r="M420" s="8">
        <v>1.8100000000000002E-2</v>
      </c>
      <c r="N420" s="7">
        <v>40832.825565651976</v>
      </c>
      <c r="O420" s="7">
        <v>110.05</v>
      </c>
      <c r="P420" s="7">
        <v>0</v>
      </c>
      <c r="Q420" s="7">
        <v>44.936524534999997</v>
      </c>
      <c r="R420" s="8">
        <v>8.9999999999999998E-4</v>
      </c>
      <c r="S420" s="8">
        <f t="shared" si="6"/>
        <v>1.1245584648579705E-5</v>
      </c>
      <c r="T420" s="8">
        <f>+Q420/'סכום נכסי הקרן'!$C$42</f>
        <v>1.774600680062524E-6</v>
      </c>
    </row>
    <row r="421" spans="1:20">
      <c r="A421" s="6" t="s">
        <v>672</v>
      </c>
      <c r="B421" s="17">
        <v>1134873</v>
      </c>
      <c r="C421" s="6" t="s">
        <v>194</v>
      </c>
      <c r="D421" s="6"/>
      <c r="E421" s="45">
        <v>512531203</v>
      </c>
      <c r="F421" s="6" t="s">
        <v>291</v>
      </c>
      <c r="G421" s="6" t="s">
        <v>241</v>
      </c>
      <c r="H421" s="6" t="s">
        <v>269</v>
      </c>
      <c r="I421" s="6"/>
      <c r="J421" s="17">
        <v>1.96</v>
      </c>
      <c r="K421" s="6" t="s">
        <v>104</v>
      </c>
      <c r="L421" s="18">
        <v>5.5E-2</v>
      </c>
      <c r="M421" s="8">
        <v>3.4299999999999997E-2</v>
      </c>
      <c r="N421" s="7">
        <v>409782.34539885365</v>
      </c>
      <c r="O421" s="7">
        <v>106.43</v>
      </c>
      <c r="P421" s="7">
        <v>0</v>
      </c>
      <c r="Q421" s="7">
        <v>436.13135020799996</v>
      </c>
      <c r="R421" s="8">
        <v>2.2000000000000001E-3</v>
      </c>
      <c r="S421" s="8">
        <f t="shared" si="6"/>
        <v>1.0914399961758021E-4</v>
      </c>
      <c r="T421" s="8">
        <f>+Q421/'סכום נכסי הקרן'!$C$42</f>
        <v>1.72233833987959E-5</v>
      </c>
    </row>
    <row r="422" spans="1:20">
      <c r="A422" s="6" t="s">
        <v>673</v>
      </c>
      <c r="B422" s="17">
        <v>6390249</v>
      </c>
      <c r="C422" s="6" t="s">
        <v>194</v>
      </c>
      <c r="D422" s="6"/>
      <c r="E422" s="45">
        <v>520023896</v>
      </c>
      <c r="F422" s="6" t="s">
        <v>379</v>
      </c>
      <c r="G422" s="6" t="s">
        <v>489</v>
      </c>
      <c r="H422" s="6" t="s">
        <v>103</v>
      </c>
      <c r="I422" s="6"/>
      <c r="J422" s="17">
        <v>0.53</v>
      </c>
      <c r="K422" s="6" t="s">
        <v>104</v>
      </c>
      <c r="L422" s="18">
        <v>6.7000000000000004E-2</v>
      </c>
      <c r="M422" s="8">
        <v>1.18E-2</v>
      </c>
      <c r="N422" s="7">
        <v>5828415.2003643727</v>
      </c>
      <c r="O422" s="7">
        <v>106.21</v>
      </c>
      <c r="P422" s="7">
        <v>0</v>
      </c>
      <c r="Q422" s="7">
        <v>6190.3597843070002</v>
      </c>
      <c r="R422" s="8">
        <v>2.4E-2</v>
      </c>
      <c r="S422" s="8">
        <f t="shared" si="6"/>
        <v>1.5491677578529043E-3</v>
      </c>
      <c r="T422" s="8">
        <f>+Q422/'סכום נכסי הקרן'!$C$42</f>
        <v>2.4446520501394411E-4</v>
      </c>
    </row>
    <row r="423" spans="1:20">
      <c r="A423" s="6" t="s">
        <v>674</v>
      </c>
      <c r="B423" s="17">
        <v>7270127</v>
      </c>
      <c r="C423" s="6" t="s">
        <v>194</v>
      </c>
      <c r="D423" s="6"/>
      <c r="E423" s="45">
        <v>520041161</v>
      </c>
      <c r="F423" s="6" t="s">
        <v>327</v>
      </c>
      <c r="G423" s="6" t="s">
        <v>489</v>
      </c>
      <c r="H423" s="6" t="s">
        <v>269</v>
      </c>
      <c r="I423" s="6"/>
      <c r="J423" s="17">
        <v>2.86</v>
      </c>
      <c r="K423" s="6" t="s">
        <v>104</v>
      </c>
      <c r="L423" s="18">
        <v>4.4999999999999998E-2</v>
      </c>
      <c r="M423" s="8">
        <v>4.3499999999999997E-2</v>
      </c>
      <c r="N423" s="7">
        <v>1136230.4793301432</v>
      </c>
      <c r="O423" s="7">
        <v>104.5</v>
      </c>
      <c r="P423" s="7">
        <v>0</v>
      </c>
      <c r="Q423" s="7">
        <v>1187.3608508999998</v>
      </c>
      <c r="R423" s="8">
        <v>0.03</v>
      </c>
      <c r="S423" s="8">
        <f t="shared" si="6"/>
        <v>2.9714284972807753E-4</v>
      </c>
      <c r="T423" s="8">
        <f>+Q423/'סכום נכסי הקרן'!$C$42</f>
        <v>4.6890394735480563E-5</v>
      </c>
    </row>
    <row r="424" spans="1:20">
      <c r="A424" s="6" t="s">
        <v>675</v>
      </c>
      <c r="B424" s="17">
        <v>7270119</v>
      </c>
      <c r="C424" s="6" t="s">
        <v>194</v>
      </c>
      <c r="D424" s="6"/>
      <c r="E424" s="45">
        <v>520041161</v>
      </c>
      <c r="F424" s="6" t="s">
        <v>327</v>
      </c>
      <c r="G424" s="6" t="s">
        <v>489</v>
      </c>
      <c r="H424" s="6" t="s">
        <v>269</v>
      </c>
      <c r="I424" s="6"/>
      <c r="J424" s="17">
        <v>3.56</v>
      </c>
      <c r="K424" s="6" t="s">
        <v>104</v>
      </c>
      <c r="L424" s="18">
        <v>5.6000000000000001E-2</v>
      </c>
      <c r="M424" s="8">
        <v>5.2400000000000002E-2</v>
      </c>
      <c r="N424" s="7">
        <v>2556525.8149995301</v>
      </c>
      <c r="O424" s="7">
        <v>106.51</v>
      </c>
      <c r="P424" s="7">
        <v>0</v>
      </c>
      <c r="Q424" s="7">
        <v>2722.9556455559996</v>
      </c>
      <c r="R424" s="8">
        <v>4.02E-2</v>
      </c>
      <c r="S424" s="8">
        <f t="shared" si="6"/>
        <v>6.8143294398697522E-4</v>
      </c>
      <c r="T424" s="8">
        <f>+Q424/'סכום נכסי הקרן'!$C$42</f>
        <v>1.0753299215697271E-4</v>
      </c>
    </row>
    <row r="425" spans="1:20">
      <c r="A425" s="6" t="s">
        <v>676</v>
      </c>
      <c r="B425" s="17">
        <v>1130566</v>
      </c>
      <c r="C425" s="6" t="s">
        <v>194</v>
      </c>
      <c r="D425" s="6"/>
      <c r="E425" s="45">
        <v>512726712</v>
      </c>
      <c r="F425" s="6" t="s">
        <v>291</v>
      </c>
      <c r="G425" s="6" t="s">
        <v>677</v>
      </c>
      <c r="H425" s="6" t="s">
        <v>269</v>
      </c>
      <c r="I425" s="6"/>
      <c r="J425" s="17">
        <v>1.76</v>
      </c>
      <c r="K425" s="6" t="s">
        <v>104</v>
      </c>
      <c r="L425" s="18">
        <v>8.6599999999999996E-2</v>
      </c>
      <c r="M425" s="8">
        <v>6.6600000000000006E-2</v>
      </c>
      <c r="N425" s="7">
        <v>0.01</v>
      </c>
      <c r="O425" s="7">
        <v>102.75</v>
      </c>
      <c r="P425" s="7">
        <v>0</v>
      </c>
      <c r="Q425" s="7">
        <v>1.0275000000000001E-5</v>
      </c>
      <c r="R425" s="8">
        <v>0</v>
      </c>
      <c r="S425" s="8">
        <f t="shared" si="6"/>
        <v>2.5713689133693143E-12</v>
      </c>
      <c r="T425" s="8">
        <f>+Q425/'סכום נכסי הקרן'!$C$42</f>
        <v>4.0577285796636067E-13</v>
      </c>
    </row>
    <row r="426" spans="1:20">
      <c r="A426" s="6" t="s">
        <v>678</v>
      </c>
      <c r="B426" s="17">
        <v>7980162</v>
      </c>
      <c r="C426" s="6" t="s">
        <v>194</v>
      </c>
      <c r="D426" s="6"/>
      <c r="E426" s="45">
        <v>520032285</v>
      </c>
      <c r="F426" s="6" t="s">
        <v>379</v>
      </c>
      <c r="G426" s="6" t="s">
        <v>247</v>
      </c>
      <c r="H426" s="6" t="s">
        <v>103</v>
      </c>
      <c r="I426" s="6"/>
      <c r="J426" s="17">
        <v>0.93</v>
      </c>
      <c r="K426" s="6" t="s">
        <v>104</v>
      </c>
      <c r="L426" s="18">
        <v>6.6000000000000003E-2</v>
      </c>
      <c r="M426" s="8">
        <v>3.09E-2</v>
      </c>
      <c r="N426" s="7">
        <v>101356.23999999999</v>
      </c>
      <c r="O426" s="7">
        <v>106.92</v>
      </c>
      <c r="P426" s="7">
        <v>0</v>
      </c>
      <c r="Q426" s="7">
        <v>108.370091808</v>
      </c>
      <c r="R426" s="8">
        <v>0</v>
      </c>
      <c r="S426" s="8">
        <f t="shared" si="6"/>
        <v>2.7120144546381484E-5</v>
      </c>
      <c r="T426" s="8">
        <f>+Q426/'סכום נכסי הקרן'!$C$42</f>
        <v>4.2796731747940682E-6</v>
      </c>
    </row>
    <row r="427" spans="1:20">
      <c r="A427" s="6" t="s">
        <v>2325</v>
      </c>
      <c r="B427" s="17">
        <v>701005217</v>
      </c>
      <c r="C427" s="6" t="s">
        <v>194</v>
      </c>
      <c r="D427" s="6"/>
      <c r="E427" s="6"/>
      <c r="F427" s="6" t="s">
        <v>291</v>
      </c>
      <c r="G427" s="6"/>
      <c r="H427" s="6"/>
      <c r="I427" s="6"/>
      <c r="K427" s="6" t="s">
        <v>104</v>
      </c>
      <c r="N427" s="7">
        <v>11288115.291034997</v>
      </c>
      <c r="O427" s="7">
        <v>106.86</v>
      </c>
      <c r="P427" s="7">
        <v>0</v>
      </c>
      <c r="Q427" s="7">
        <v>12062.48</v>
      </c>
      <c r="S427" s="8">
        <f t="shared" si="6"/>
        <v>3.0186945099892051E-3</v>
      </c>
      <c r="T427" s="8">
        <f>+Q427/'סכום נכסי הקרן'!$C$42</f>
        <v>4.7636272348049305E-4</v>
      </c>
    </row>
    <row r="428" spans="1:20">
      <c r="A428" s="6" t="s">
        <v>679</v>
      </c>
      <c r="B428" s="17">
        <v>3650140</v>
      </c>
      <c r="C428" s="6" t="s">
        <v>194</v>
      </c>
      <c r="D428" s="6"/>
      <c r="E428" s="45">
        <v>520038340</v>
      </c>
      <c r="F428" s="6" t="s">
        <v>291</v>
      </c>
      <c r="G428" s="6"/>
      <c r="H428" s="6"/>
      <c r="I428" s="6"/>
      <c r="J428" s="17">
        <v>4.09</v>
      </c>
      <c r="K428" s="6" t="s">
        <v>104</v>
      </c>
      <c r="L428" s="18">
        <v>4.8000000000000001E-2</v>
      </c>
      <c r="M428" s="8">
        <v>4.4200000000000003E-2</v>
      </c>
      <c r="N428" s="7">
        <v>750730.48359223292</v>
      </c>
      <c r="O428" s="7">
        <v>103</v>
      </c>
      <c r="P428" s="7">
        <v>0</v>
      </c>
      <c r="Q428" s="7">
        <v>773.25239809999994</v>
      </c>
      <c r="R428" s="8">
        <v>6.3E-3</v>
      </c>
      <c r="S428" s="8">
        <f t="shared" si="6"/>
        <v>1.9351018770439056E-4</v>
      </c>
      <c r="T428" s="8">
        <f>+Q428/'סכום נכסי הקרן'!$C$42</f>
        <v>3.0536723650255869E-5</v>
      </c>
    </row>
    <row r="429" spans="1:20">
      <c r="A429" s="6" t="s">
        <v>680</v>
      </c>
      <c r="B429" s="17">
        <v>7980329</v>
      </c>
      <c r="C429" s="6" t="s">
        <v>194</v>
      </c>
      <c r="D429" s="6"/>
      <c r="E429" s="45">
        <v>520032285</v>
      </c>
      <c r="F429" s="6" t="s">
        <v>379</v>
      </c>
      <c r="G429" s="6"/>
      <c r="H429" s="6"/>
      <c r="I429" s="6"/>
      <c r="J429" s="17">
        <v>2.2799999999999998</v>
      </c>
      <c r="K429" s="6" t="s">
        <v>104</v>
      </c>
      <c r="L429" s="18">
        <v>5.3999999999999999E-2</v>
      </c>
      <c r="M429" s="8">
        <v>3.5799999999999998E-2</v>
      </c>
      <c r="N429" s="7">
        <v>7140180.2422445072</v>
      </c>
      <c r="O429" s="7">
        <v>104.7</v>
      </c>
      <c r="P429" s="7">
        <v>0</v>
      </c>
      <c r="Q429" s="7">
        <v>7475.7687136299992</v>
      </c>
      <c r="R429" s="8">
        <v>7.0000000000000001E-3</v>
      </c>
      <c r="S429" s="8">
        <f t="shared" si="6"/>
        <v>1.8708476178848745E-3</v>
      </c>
      <c r="T429" s="8">
        <f>+Q429/'סכום נכסי הקרן'!$C$42</f>
        <v>2.9522764344770301E-4</v>
      </c>
    </row>
    <row r="430" spans="1:20">
      <c r="A430" s="6" t="s">
        <v>681</v>
      </c>
      <c r="B430" s="17">
        <v>1139260</v>
      </c>
      <c r="C430" s="6" t="s">
        <v>194</v>
      </c>
      <c r="D430" s="6"/>
      <c r="E430" s="45">
        <v>513785634</v>
      </c>
      <c r="F430" s="6" t="s">
        <v>379</v>
      </c>
      <c r="G430" s="6"/>
      <c r="H430" s="6"/>
      <c r="I430" s="6"/>
      <c r="J430" s="17">
        <v>5.01</v>
      </c>
      <c r="K430" s="6" t="s">
        <v>104</v>
      </c>
      <c r="L430" s="18">
        <v>6.25E-2</v>
      </c>
      <c r="M430" s="8">
        <v>5.1400000000000001E-2</v>
      </c>
      <c r="N430" s="7">
        <v>9231095.6694418155</v>
      </c>
      <c r="O430" s="7">
        <v>105.7</v>
      </c>
      <c r="P430" s="7">
        <v>989.92984000000001</v>
      </c>
      <c r="Q430" s="7">
        <v>10747.197962599999</v>
      </c>
      <c r="R430" s="8">
        <v>5.5500000000000001E-2</v>
      </c>
      <c r="S430" s="8">
        <f t="shared" si="6"/>
        <v>2.6895387588180696E-3</v>
      </c>
      <c r="T430" s="8">
        <f>+Q430/'סכום נכסי הקרן'!$C$42</f>
        <v>4.2442055789921658E-4</v>
      </c>
    </row>
    <row r="431" spans="1:20">
      <c r="A431" s="6" t="s">
        <v>2326</v>
      </c>
      <c r="B431" s="17">
        <v>1139278</v>
      </c>
      <c r="C431" s="6" t="s">
        <v>194</v>
      </c>
      <c r="D431" s="6"/>
      <c r="E431" s="45">
        <v>520044421</v>
      </c>
      <c r="F431" s="6" t="s">
        <v>379</v>
      </c>
      <c r="G431" s="6"/>
      <c r="H431" s="6"/>
      <c r="I431" s="6"/>
      <c r="J431" s="17">
        <v>4.5</v>
      </c>
      <c r="K431" s="6" t="s">
        <v>104</v>
      </c>
      <c r="L431" s="18">
        <v>5.4899999999999997E-2</v>
      </c>
      <c r="M431" s="8">
        <v>4.1300000000000003E-2</v>
      </c>
      <c r="N431" s="7">
        <v>4057977.9342208994</v>
      </c>
      <c r="O431" s="7">
        <v>107.56</v>
      </c>
      <c r="P431" s="7">
        <v>0</v>
      </c>
      <c r="Q431" s="7">
        <v>4364.7610660479995</v>
      </c>
      <c r="R431" s="8">
        <v>2.7199999999999998E-2</v>
      </c>
      <c r="S431" s="8">
        <f t="shared" si="6"/>
        <v>1.0923027658900763E-3</v>
      </c>
      <c r="T431" s="8">
        <f>+Q431/'סכום נכסי הקרן'!$C$42</f>
        <v>1.7236998268716262E-4</v>
      </c>
    </row>
    <row r="432" spans="1:20">
      <c r="A432" s="6" t="s">
        <v>682</v>
      </c>
      <c r="B432" s="17">
        <v>7710171</v>
      </c>
      <c r="C432" s="6" t="s">
        <v>194</v>
      </c>
      <c r="D432" s="6"/>
      <c r="E432" s="45">
        <v>520032178</v>
      </c>
      <c r="F432" s="6" t="s">
        <v>291</v>
      </c>
      <c r="G432" s="6"/>
      <c r="H432" s="6"/>
      <c r="I432" s="6"/>
      <c r="J432" s="17">
        <v>5.5</v>
      </c>
      <c r="K432" s="6" t="s">
        <v>104</v>
      </c>
      <c r="L432" s="18">
        <v>4.9500000000000002E-2</v>
      </c>
      <c r="M432" s="8">
        <v>3.8199999999999998E-2</v>
      </c>
      <c r="N432" s="7">
        <v>6932102.5930101471</v>
      </c>
      <c r="O432" s="7">
        <v>106.44</v>
      </c>
      <c r="P432" s="7">
        <v>0</v>
      </c>
      <c r="Q432" s="7">
        <v>7378.53</v>
      </c>
      <c r="R432" s="8">
        <v>3.5499999999999997E-2</v>
      </c>
      <c r="S432" s="8">
        <f t="shared" si="6"/>
        <v>1.8465131550718136E-3</v>
      </c>
      <c r="T432" s="8">
        <f>+Q432/'סכום נכסי הקרן'!$C$42</f>
        <v>2.913875625976186E-4</v>
      </c>
    </row>
    <row r="433" spans="1:20">
      <c r="A433" s="6" t="s">
        <v>683</v>
      </c>
      <c r="B433" s="17">
        <v>7200090</v>
      </c>
      <c r="C433" s="6" t="s">
        <v>194</v>
      </c>
      <c r="D433" s="6"/>
      <c r="E433" s="45">
        <v>520041146</v>
      </c>
      <c r="F433" s="6" t="s">
        <v>648</v>
      </c>
      <c r="G433" s="6"/>
      <c r="H433" s="6"/>
      <c r="I433" s="6"/>
      <c r="J433" s="17">
        <v>2.84</v>
      </c>
      <c r="K433" s="6" t="s">
        <v>104</v>
      </c>
      <c r="L433" s="18">
        <v>7.2499999999999995E-2</v>
      </c>
      <c r="M433" s="8">
        <v>2.8000000000000001E-2</v>
      </c>
      <c r="N433" s="7">
        <v>5218755.1695461227</v>
      </c>
      <c r="O433" s="7">
        <v>115.67</v>
      </c>
      <c r="P433" s="7">
        <v>0</v>
      </c>
      <c r="Q433" s="7">
        <v>6036.5341046140002</v>
      </c>
      <c r="R433" s="8">
        <v>2.75E-2</v>
      </c>
      <c r="S433" s="8">
        <f t="shared" si="6"/>
        <v>1.510672130520497E-3</v>
      </c>
      <c r="T433" s="8">
        <f>+Q433/'סכום נכסי הקרן'!$C$42</f>
        <v>2.3839043268521936E-4</v>
      </c>
    </row>
    <row r="434" spans="1:20">
      <c r="A434" s="6" t="s">
        <v>2327</v>
      </c>
      <c r="B434" s="17">
        <v>701006678</v>
      </c>
      <c r="C434" s="6" t="s">
        <v>194</v>
      </c>
      <c r="D434" s="6"/>
      <c r="E434" s="6"/>
      <c r="F434" s="6" t="s">
        <v>291</v>
      </c>
      <c r="G434" s="6"/>
      <c r="H434" s="6"/>
      <c r="I434" s="6"/>
      <c r="K434" s="6" t="s">
        <v>104</v>
      </c>
      <c r="N434" s="7">
        <v>16519188.648700122</v>
      </c>
      <c r="O434" s="7">
        <v>105.01</v>
      </c>
      <c r="P434" s="7">
        <v>0</v>
      </c>
      <c r="Q434" s="7">
        <v>17346.8</v>
      </c>
      <c r="S434" s="8">
        <f t="shared" si="6"/>
        <v>4.3411213884608094E-3</v>
      </c>
      <c r="T434" s="8">
        <f>+Q434/'סכום נכסי הקרן'!$C$42</f>
        <v>6.8504726156407448E-4</v>
      </c>
    </row>
    <row r="435" spans="1:20">
      <c r="A435" s="6" t="s">
        <v>2328</v>
      </c>
      <c r="B435" s="17">
        <v>701006686</v>
      </c>
      <c r="C435" s="6" t="s">
        <v>194</v>
      </c>
      <c r="D435" s="6"/>
      <c r="E435" s="6"/>
      <c r="F435" s="6" t="s">
        <v>303</v>
      </c>
      <c r="G435" s="6"/>
      <c r="H435" s="6"/>
      <c r="I435" s="6"/>
      <c r="K435" s="6" t="s">
        <v>104</v>
      </c>
      <c r="N435" s="7">
        <v>10462147.000095084</v>
      </c>
      <c r="O435" s="7">
        <v>105.17</v>
      </c>
      <c r="P435" s="7">
        <v>0</v>
      </c>
      <c r="Q435" s="7">
        <v>11003.04</v>
      </c>
      <c r="S435" s="8">
        <f t="shared" si="6"/>
        <v>2.7535644777186472E-3</v>
      </c>
      <c r="T435" s="8">
        <f>+Q435/'סכום נכסי הקרן'!$C$42</f>
        <v>4.3452408633753628E-4</v>
      </c>
    </row>
    <row r="436" spans="1:20">
      <c r="A436" s="6" t="s">
        <v>2329</v>
      </c>
      <c r="B436" s="17">
        <v>701005324</v>
      </c>
      <c r="C436" s="6" t="s">
        <v>194</v>
      </c>
      <c r="D436" s="6"/>
      <c r="E436" s="6"/>
      <c r="F436" s="6" t="s">
        <v>291</v>
      </c>
      <c r="G436" s="6"/>
      <c r="H436" s="6"/>
      <c r="I436" s="6"/>
      <c r="K436" s="6" t="s">
        <v>104</v>
      </c>
      <c r="N436" s="7">
        <v>5506397.1742543159</v>
      </c>
      <c r="O436" s="7">
        <v>101.92</v>
      </c>
      <c r="P436" s="7">
        <v>0</v>
      </c>
      <c r="Q436" s="7">
        <v>5612.12</v>
      </c>
      <c r="S436" s="8">
        <f t="shared" si="6"/>
        <v>1.4044604288173425E-3</v>
      </c>
      <c r="T436" s="8">
        <f>+Q436/'סכום נכסי הקרן'!$C$42</f>
        <v>2.2162977826279046E-4</v>
      </c>
    </row>
    <row r="437" spans="1:20">
      <c r="A437" s="6" t="s">
        <v>684</v>
      </c>
      <c r="B437" s="17">
        <v>1137298</v>
      </c>
      <c r="C437" s="6" t="s">
        <v>194</v>
      </c>
      <c r="D437" s="6"/>
      <c r="E437" s="45">
        <v>513389270</v>
      </c>
      <c r="F437" s="6" t="s">
        <v>412</v>
      </c>
      <c r="G437" s="6"/>
      <c r="H437" s="6"/>
      <c r="I437" s="6"/>
      <c r="J437" s="17">
        <v>2.88</v>
      </c>
      <c r="K437" s="6" t="s">
        <v>104</v>
      </c>
      <c r="L437" s="18">
        <v>7.7499999999999999E-2</v>
      </c>
      <c r="M437" s="8">
        <v>5.6399999999999999E-2</v>
      </c>
      <c r="N437" s="7">
        <v>60874.397733684404</v>
      </c>
      <c r="O437" s="7">
        <v>106.34</v>
      </c>
      <c r="P437" s="7">
        <v>2.3549799999999999</v>
      </c>
      <c r="Q437" s="7">
        <v>67.088814549999995</v>
      </c>
      <c r="R437" s="8">
        <v>5.9999999999999995E-4</v>
      </c>
      <c r="S437" s="8">
        <f t="shared" si="6"/>
        <v>1.6789303374079701E-5</v>
      </c>
      <c r="T437" s="8">
        <f>+Q437/'סכום נכסי הקרן'!$C$42</f>
        <v>2.6494228727521809E-6</v>
      </c>
    </row>
    <row r="438" spans="1:20">
      <c r="A438" s="6" t="s">
        <v>685</v>
      </c>
      <c r="B438" s="17">
        <v>1135151</v>
      </c>
      <c r="C438" s="6" t="s">
        <v>194</v>
      </c>
      <c r="D438" s="6"/>
      <c r="E438" s="45">
        <v>511396046</v>
      </c>
      <c r="F438" s="6" t="s">
        <v>303</v>
      </c>
      <c r="G438" s="6"/>
      <c r="H438" s="6"/>
      <c r="I438" s="6"/>
      <c r="J438" s="17">
        <v>3.71</v>
      </c>
      <c r="K438" s="6" t="s">
        <v>104</v>
      </c>
      <c r="L438" s="18">
        <v>4.5999999999999999E-2</v>
      </c>
      <c r="M438" s="8">
        <v>3.2000000000000001E-2</v>
      </c>
      <c r="N438" s="7">
        <v>3920725.8046965254</v>
      </c>
      <c r="O438" s="7">
        <v>105.61</v>
      </c>
      <c r="P438" s="7">
        <v>90.181070000000005</v>
      </c>
      <c r="Q438" s="7">
        <v>4230.8595923399998</v>
      </c>
      <c r="R438" s="8">
        <v>1.7999999999999999E-2</v>
      </c>
      <c r="S438" s="8">
        <f t="shared" si="6"/>
        <v>1.0587932683769777E-3</v>
      </c>
      <c r="T438" s="8">
        <f>+Q438/'סכום נכסי הקרן'!$C$42</f>
        <v>1.6708204267038378E-4</v>
      </c>
    </row>
    <row r="439" spans="1:20">
      <c r="A439" s="6" t="s">
        <v>686</v>
      </c>
      <c r="B439" s="17">
        <v>1131424</v>
      </c>
      <c r="C439" s="6" t="s">
        <v>194</v>
      </c>
      <c r="D439" s="6"/>
      <c r="E439" s="45">
        <v>511396046</v>
      </c>
      <c r="F439" s="6" t="s">
        <v>303</v>
      </c>
      <c r="G439" s="6"/>
      <c r="H439" s="6"/>
      <c r="I439" s="6"/>
      <c r="J439" s="17">
        <v>1.68</v>
      </c>
      <c r="K439" s="6" t="s">
        <v>104</v>
      </c>
      <c r="L439" s="18">
        <v>5.5E-2</v>
      </c>
      <c r="M439" s="8">
        <v>3.1399999999999997E-2</v>
      </c>
      <c r="N439" s="7">
        <v>2672778.3353690626</v>
      </c>
      <c r="O439" s="7">
        <v>103.37</v>
      </c>
      <c r="P439" s="7">
        <v>36.755299999999998</v>
      </c>
      <c r="Q439" s="7">
        <v>2799.6062652709998</v>
      </c>
      <c r="R439" s="8">
        <v>1.3899999999999999E-2</v>
      </c>
      <c r="S439" s="8">
        <f t="shared" si="6"/>
        <v>7.0061513578509142E-4</v>
      </c>
      <c r="T439" s="8">
        <f>+Q439/'סכום נכסי הקרן'!$C$42</f>
        <v>1.1056002291382412E-4</v>
      </c>
    </row>
    <row r="440" spans="1:20">
      <c r="A440" s="6" t="s">
        <v>687</v>
      </c>
      <c r="B440" s="17">
        <v>1129535</v>
      </c>
      <c r="C440" s="6" t="s">
        <v>194</v>
      </c>
      <c r="D440" s="6"/>
      <c r="E440" s="45">
        <v>513605519</v>
      </c>
      <c r="F440" s="6" t="s">
        <v>291</v>
      </c>
      <c r="G440" s="6"/>
      <c r="H440" s="6"/>
      <c r="I440" s="6"/>
      <c r="J440" s="17">
        <v>1.3</v>
      </c>
      <c r="K440" s="6" t="s">
        <v>104</v>
      </c>
      <c r="L440" s="18">
        <v>7.5999999999999998E-2</v>
      </c>
      <c r="M440" s="8">
        <v>3.6299999999999999E-2</v>
      </c>
      <c r="N440" s="7">
        <v>2045220.686507182</v>
      </c>
      <c r="O440" s="7">
        <v>105.13</v>
      </c>
      <c r="P440" s="7">
        <v>891.51242999999999</v>
      </c>
      <c r="Q440" s="7">
        <v>3041.6529377249999</v>
      </c>
      <c r="R440" s="8">
        <v>4.0800000000000003E-2</v>
      </c>
      <c r="S440" s="8">
        <f t="shared" si="6"/>
        <v>7.6118849725786031E-4</v>
      </c>
      <c r="T440" s="8">
        <f>+Q440/'סכום נכסי הקרן'!$C$42</f>
        <v>1.2011875479147932E-4</v>
      </c>
    </row>
    <row r="441" spans="1:20">
      <c r="A441" s="6" t="s">
        <v>688</v>
      </c>
      <c r="B441" s="17">
        <v>1139187</v>
      </c>
      <c r="C441" s="6" t="s">
        <v>194</v>
      </c>
      <c r="D441" s="6"/>
      <c r="E441" s="45">
        <v>513605519</v>
      </c>
      <c r="F441" s="6" t="s">
        <v>291</v>
      </c>
      <c r="G441" s="6"/>
      <c r="H441" s="6"/>
      <c r="I441" s="6"/>
      <c r="J441" s="17">
        <v>3.44</v>
      </c>
      <c r="K441" s="6" t="s">
        <v>104</v>
      </c>
      <c r="L441" s="18">
        <v>4.8000000000000001E-2</v>
      </c>
      <c r="M441" s="8">
        <v>3.5200000000000002E-2</v>
      </c>
      <c r="N441" s="7">
        <v>1356340.142431106</v>
      </c>
      <c r="O441" s="7">
        <v>105.96</v>
      </c>
      <c r="P441" s="7">
        <v>0</v>
      </c>
      <c r="Q441" s="7">
        <v>1437.1780149199999</v>
      </c>
      <c r="R441" s="8">
        <v>1.6400000000000001E-2</v>
      </c>
      <c r="S441" s="8">
        <f t="shared" si="6"/>
        <v>3.5966081465139737E-4</v>
      </c>
      <c r="T441" s="8">
        <f>+Q441/'סכום נכסי הקרן'!$C$42</f>
        <v>5.6755993238005773E-5</v>
      </c>
    </row>
    <row r="442" spans="1:20">
      <c r="A442" s="6" t="s">
        <v>689</v>
      </c>
      <c r="B442" s="17">
        <v>1139559</v>
      </c>
      <c r="C442" s="6" t="s">
        <v>194</v>
      </c>
      <c r="D442" s="6"/>
      <c r="E442" s="6"/>
      <c r="F442" s="6" t="s">
        <v>291</v>
      </c>
      <c r="G442" s="6"/>
      <c r="H442" s="6"/>
      <c r="I442" s="6"/>
      <c r="J442" s="17">
        <v>5.28</v>
      </c>
      <c r="K442" s="6" t="s">
        <v>104</v>
      </c>
      <c r="L442" s="18">
        <v>0.01</v>
      </c>
      <c r="M442" s="8">
        <v>7.2400000000000006E-2</v>
      </c>
      <c r="N442" s="7">
        <v>5313016.0134327346</v>
      </c>
      <c r="O442" s="7">
        <v>74.11</v>
      </c>
      <c r="P442" s="7">
        <v>0</v>
      </c>
      <c r="Q442" s="7">
        <v>3937.4761675549998</v>
      </c>
      <c r="R442" s="8">
        <v>2.8000000000000001E-2</v>
      </c>
      <c r="S442" s="8">
        <f t="shared" si="6"/>
        <v>9.8537263400325765E-4</v>
      </c>
      <c r="T442" s="8">
        <f>+Q442/'סכום נכסי הקרן'!$C$42</f>
        <v>1.5549595695213869E-4</v>
      </c>
    </row>
    <row r="443" spans="1:20">
      <c r="A443" s="6" t="s">
        <v>2330</v>
      </c>
      <c r="B443" s="17">
        <v>701002214</v>
      </c>
      <c r="C443" s="6" t="s">
        <v>194</v>
      </c>
      <c r="D443" s="6"/>
      <c r="E443" s="6"/>
      <c r="F443" s="6" t="s">
        <v>291</v>
      </c>
      <c r="G443" s="6"/>
      <c r="H443" s="6"/>
      <c r="I443" s="6"/>
      <c r="K443" s="6" t="s">
        <v>104</v>
      </c>
      <c r="N443" s="7">
        <v>6699119.3350484865</v>
      </c>
      <c r="O443" s="7">
        <v>101.06</v>
      </c>
      <c r="P443" s="7">
        <v>0</v>
      </c>
      <c r="Q443" s="7">
        <v>6770.13</v>
      </c>
      <c r="S443" s="8">
        <f t="shared" si="6"/>
        <v>1.6942580848145006E-3</v>
      </c>
      <c r="T443" s="8">
        <f>+Q443/'סכום נכסי הקרן'!$C$42</f>
        <v>2.6736107045292434E-4</v>
      </c>
    </row>
    <row r="444" spans="1:20">
      <c r="A444" s="6" t="s">
        <v>690</v>
      </c>
      <c r="B444" s="17">
        <v>6430136</v>
      </c>
      <c r="C444" s="6" t="s">
        <v>194</v>
      </c>
      <c r="D444" s="6"/>
      <c r="E444" s="45">
        <v>520020942</v>
      </c>
      <c r="F444" s="6" t="s">
        <v>315</v>
      </c>
      <c r="G444" s="6"/>
      <c r="H444" s="6"/>
      <c r="I444" s="6"/>
      <c r="J444" s="17">
        <v>0.42</v>
      </c>
      <c r="K444" s="6" t="s">
        <v>104</v>
      </c>
      <c r="L444" s="18">
        <v>5.7000000000000002E-2</v>
      </c>
      <c r="M444" s="8">
        <v>-2.2000000000000001E-3</v>
      </c>
      <c r="N444" s="7">
        <v>3899474.2428813563</v>
      </c>
      <c r="O444" s="7">
        <v>106.2</v>
      </c>
      <c r="P444" s="7">
        <v>0</v>
      </c>
      <c r="Q444" s="7">
        <v>4141.2416459400001</v>
      </c>
      <c r="R444" s="8">
        <v>3.6999999999999998E-2</v>
      </c>
      <c r="S444" s="8">
        <f t="shared" si="6"/>
        <v>1.0363659397684174E-3</v>
      </c>
      <c r="T444" s="8">
        <f>+Q444/'סכום נכסי הקרן'!$C$42</f>
        <v>1.6354291564013522E-4</v>
      </c>
    </row>
    <row r="445" spans="1:20">
      <c r="A445" s="6" t="s">
        <v>691</v>
      </c>
      <c r="B445" s="17">
        <v>4210100</v>
      </c>
      <c r="C445" s="6" t="s">
        <v>194</v>
      </c>
      <c r="D445" s="6"/>
      <c r="E445" s="45">
        <v>520039074</v>
      </c>
      <c r="F445" s="6" t="s">
        <v>291</v>
      </c>
      <c r="G445" s="6"/>
      <c r="H445" s="6"/>
      <c r="I445" s="6"/>
      <c r="J445" s="17">
        <v>0.06</v>
      </c>
      <c r="K445" s="6" t="s">
        <v>104</v>
      </c>
      <c r="L445" s="18">
        <v>5.5500000000000001E-2</v>
      </c>
      <c r="M445" s="8">
        <v>1.6999999999999999E-3</v>
      </c>
      <c r="N445" s="7">
        <v>12700.727798291271</v>
      </c>
      <c r="O445" s="7">
        <v>101.83</v>
      </c>
      <c r="P445" s="7">
        <v>13.398209999999999</v>
      </c>
      <c r="Q445" s="7">
        <v>26.331361117</v>
      </c>
      <c r="R445" s="8">
        <v>2.2000000000000001E-3</v>
      </c>
      <c r="S445" s="8">
        <f t="shared" si="6"/>
        <v>6.5895516713338488E-6</v>
      </c>
      <c r="T445" s="8">
        <f>+Q445/'סכום נכסי הקרן'!$C$42</f>
        <v>1.0398590418091866E-6</v>
      </c>
    </row>
    <row r="446" spans="1:20">
      <c r="A446" s="6" t="s">
        <v>692</v>
      </c>
      <c r="B446" s="17">
        <v>1138775</v>
      </c>
      <c r="C446" s="6" t="s">
        <v>194</v>
      </c>
      <c r="D446" s="6"/>
      <c r="E446" s="6"/>
      <c r="F446" s="6" t="s">
        <v>291</v>
      </c>
      <c r="G446" s="6"/>
      <c r="H446" s="6"/>
      <c r="I446" s="6"/>
      <c r="J446" s="17">
        <v>4.16</v>
      </c>
      <c r="K446" s="6" t="s">
        <v>104</v>
      </c>
      <c r="L446" s="18">
        <v>5.1999999999999998E-2</v>
      </c>
      <c r="M446" s="8">
        <v>3.6700000000000003E-2</v>
      </c>
      <c r="N446" s="7">
        <v>6452187.6620366126</v>
      </c>
      <c r="O446" s="7">
        <v>109.25</v>
      </c>
      <c r="P446" s="7">
        <v>0</v>
      </c>
      <c r="Q446" s="7">
        <v>7049.0150207750003</v>
      </c>
      <c r="R446" s="8">
        <v>4.5499999999999999E-2</v>
      </c>
      <c r="S446" s="8">
        <f t="shared" si="6"/>
        <v>1.7640504228023538E-3</v>
      </c>
      <c r="T446" s="8">
        <f>+Q446/'סכום נכסי הקרן'!$C$42</f>
        <v>2.7837459570099045E-4</v>
      </c>
    </row>
    <row r="447" spans="1:20">
      <c r="A447" s="6" t="s">
        <v>693</v>
      </c>
      <c r="B447" s="17">
        <v>7560055</v>
      </c>
      <c r="C447" s="6" t="s">
        <v>194</v>
      </c>
      <c r="D447" s="6"/>
      <c r="E447" s="45">
        <v>520029315</v>
      </c>
      <c r="F447" s="6" t="s">
        <v>315</v>
      </c>
      <c r="G447" s="6"/>
      <c r="H447" s="6"/>
      <c r="I447" s="6"/>
      <c r="J447" s="17">
        <v>5.64</v>
      </c>
      <c r="K447" s="6" t="s">
        <v>104</v>
      </c>
      <c r="L447" s="18">
        <v>6.7000000000000004E-2</v>
      </c>
      <c r="M447" s="8">
        <v>0.17150000000000001</v>
      </c>
      <c r="N447" s="7">
        <v>5214597.4573295806</v>
      </c>
      <c r="O447" s="7">
        <v>63.96</v>
      </c>
      <c r="P447" s="7">
        <v>0</v>
      </c>
      <c r="Q447" s="7">
        <v>3335.2565337079996</v>
      </c>
      <c r="R447" s="8">
        <v>4.4299999999999999E-2</v>
      </c>
      <c r="S447" s="8">
        <f t="shared" ref="S447:S457" si="7">+Q447/$Q$11</f>
        <v>8.3466423054877315E-4</v>
      </c>
      <c r="T447" s="8">
        <f>+Q447/'סכום נכסי הקרן'!$C$42</f>
        <v>1.3171353535120899E-4</v>
      </c>
    </row>
    <row r="448" spans="1:20">
      <c r="A448" s="6" t="s">
        <v>694</v>
      </c>
      <c r="B448" s="17">
        <v>7300163</v>
      </c>
      <c r="C448" s="6" t="s">
        <v>194</v>
      </c>
      <c r="D448" s="6"/>
      <c r="E448" s="45">
        <v>520025586</v>
      </c>
      <c r="F448" s="6" t="s">
        <v>379</v>
      </c>
      <c r="G448" s="6"/>
      <c r="H448" s="6"/>
      <c r="I448" s="6"/>
      <c r="J448" s="17">
        <v>3.33</v>
      </c>
      <c r="K448" s="6" t="s">
        <v>104</v>
      </c>
      <c r="L448" s="18">
        <v>3.5000000000000003E-2</v>
      </c>
      <c r="M448" s="8">
        <v>2.86E-2</v>
      </c>
      <c r="N448" s="7">
        <v>2028623.760803676</v>
      </c>
      <c r="O448" s="7">
        <v>102.28</v>
      </c>
      <c r="P448" s="7">
        <v>35.506689999999999</v>
      </c>
      <c r="Q448" s="7">
        <v>2110.3830725500002</v>
      </c>
      <c r="R448" s="8">
        <v>1.55E-2</v>
      </c>
      <c r="S448" s="8">
        <f t="shared" si="7"/>
        <v>5.2813366696407671E-4</v>
      </c>
      <c r="T448" s="8">
        <f>+Q448/'סכום נכסי הקרן'!$C$42</f>
        <v>8.334171978125966E-5</v>
      </c>
    </row>
    <row r="449" spans="1:20">
      <c r="A449" s="6" t="s">
        <v>695</v>
      </c>
      <c r="B449" s="17">
        <v>1139443</v>
      </c>
      <c r="C449" s="6" t="s">
        <v>194</v>
      </c>
      <c r="D449" s="6"/>
      <c r="E449" s="45">
        <v>515060044</v>
      </c>
      <c r="F449" s="6" t="s">
        <v>315</v>
      </c>
      <c r="G449" s="6"/>
      <c r="H449" s="6"/>
      <c r="I449" s="6"/>
      <c r="J449" s="17">
        <v>4.8499999999999996</v>
      </c>
      <c r="K449" s="6" t="s">
        <v>104</v>
      </c>
      <c r="L449" s="18">
        <v>0.03</v>
      </c>
      <c r="M449" s="8">
        <v>4.5999999999999999E-2</v>
      </c>
      <c r="N449" s="7">
        <v>12661054.397121159</v>
      </c>
      <c r="O449" s="7">
        <v>115.88</v>
      </c>
      <c r="P449" s="7">
        <v>0</v>
      </c>
      <c r="Q449" s="7">
        <v>14671.629835383999</v>
      </c>
      <c r="R449" s="8">
        <v>1.8499999999999999E-2</v>
      </c>
      <c r="S449" s="8">
        <f t="shared" si="7"/>
        <v>3.6716469943715974E-3</v>
      </c>
      <c r="T449" s="8">
        <f>+Q449/'סכום נכסי הקרן'!$C$42</f>
        <v>5.7940137901005262E-4</v>
      </c>
    </row>
    <row r="450" spans="1:20">
      <c r="A450" s="6" t="s">
        <v>2331</v>
      </c>
      <c r="B450" s="17">
        <v>1133552</v>
      </c>
      <c r="C450" s="6" t="s">
        <v>194</v>
      </c>
      <c r="D450" s="6"/>
      <c r="E450" s="6">
        <v>515060044</v>
      </c>
      <c r="F450" s="6" t="s">
        <v>315</v>
      </c>
      <c r="G450" s="6"/>
      <c r="H450" s="6"/>
      <c r="I450" s="6"/>
      <c r="J450" s="17">
        <v>2.21</v>
      </c>
      <c r="K450" s="6" t="s">
        <v>104</v>
      </c>
      <c r="L450" s="18">
        <v>2.8384E-2</v>
      </c>
      <c r="M450" s="8">
        <v>3.7600000000000001E-2</v>
      </c>
      <c r="N450" s="7">
        <v>123085.64813315819</v>
      </c>
      <c r="O450" s="7">
        <v>121.81</v>
      </c>
      <c r="P450" s="7">
        <v>0</v>
      </c>
      <c r="Q450" s="7">
        <v>149.93062799099999</v>
      </c>
      <c r="R450" s="8">
        <v>2.9999999999999997E-4</v>
      </c>
      <c r="S450" s="8">
        <f t="shared" si="7"/>
        <v>3.7520871628028861E-5</v>
      </c>
      <c r="T450" s="8">
        <f>+Q450/'סכום נכסי הקרן'!$C$42</f>
        <v>5.9209517680388611E-6</v>
      </c>
    </row>
    <row r="451" spans="1:20">
      <c r="A451" s="6" t="s">
        <v>3441</v>
      </c>
      <c r="B451" s="17">
        <v>23001769</v>
      </c>
      <c r="C451" s="6" t="s">
        <v>194</v>
      </c>
      <c r="D451" s="6" t="s">
        <v>119</v>
      </c>
      <c r="E451" s="6" t="s">
        <v>2748</v>
      </c>
      <c r="F451" s="6" t="s">
        <v>315</v>
      </c>
      <c r="G451" s="6" t="s">
        <v>299</v>
      </c>
      <c r="H451" s="6" t="s">
        <v>103</v>
      </c>
      <c r="I451" s="6" t="s">
        <v>2761</v>
      </c>
      <c r="J451" s="17"/>
      <c r="K451" s="6" t="s">
        <v>104</v>
      </c>
      <c r="L451" s="18">
        <v>3.6499999999999998E-2</v>
      </c>
      <c r="M451" s="8">
        <v>0</v>
      </c>
      <c r="N451" s="7">
        <v>1103092.74</v>
      </c>
      <c r="O451" s="7">
        <v>105.17</v>
      </c>
      <c r="P451" s="7">
        <v>0</v>
      </c>
      <c r="Q451" s="7">
        <v>1160.1226346579999</v>
      </c>
      <c r="R451" s="8">
        <v>0</v>
      </c>
      <c r="S451" s="8">
        <f t="shared" si="7"/>
        <v>2.9032635313437345E-4</v>
      </c>
      <c r="T451" s="8">
        <f>+Q451/'סכום נכסי הקרן'!$C$42</f>
        <v>4.5814722827896908E-5</v>
      </c>
    </row>
    <row r="452" spans="1:20">
      <c r="A452" s="6" t="s">
        <v>3444</v>
      </c>
      <c r="B452" s="17">
        <v>11392521</v>
      </c>
      <c r="C452" s="6" t="s">
        <v>194</v>
      </c>
      <c r="D452" s="6" t="s">
        <v>119</v>
      </c>
      <c r="E452" s="6" t="s">
        <v>3431</v>
      </c>
      <c r="F452" s="6" t="s">
        <v>315</v>
      </c>
      <c r="G452" s="6" t="s">
        <v>376</v>
      </c>
      <c r="H452" s="6" t="s">
        <v>103</v>
      </c>
      <c r="I452" s="6"/>
      <c r="J452" s="17"/>
      <c r="K452" s="6" t="s">
        <v>104</v>
      </c>
      <c r="L452" s="18">
        <v>3.5499999999999997E-2</v>
      </c>
      <c r="M452" s="8">
        <v>0</v>
      </c>
      <c r="N452" s="7">
        <v>0.03</v>
      </c>
      <c r="O452" s="7">
        <v>0</v>
      </c>
      <c r="P452" s="7">
        <v>0</v>
      </c>
      <c r="Q452" s="7">
        <v>0</v>
      </c>
      <c r="R452" s="8">
        <v>0</v>
      </c>
      <c r="S452" s="8">
        <f t="shared" si="7"/>
        <v>0</v>
      </c>
      <c r="T452" s="8">
        <f>+Q452/'סכום נכסי הקרן'!$C$42</f>
        <v>0</v>
      </c>
    </row>
    <row r="453" spans="1:20">
      <c r="A453" s="6" t="s">
        <v>3446</v>
      </c>
      <c r="B453" s="17">
        <v>11397819</v>
      </c>
      <c r="C453" s="6" t="s">
        <v>194</v>
      </c>
      <c r="D453" s="6" t="s">
        <v>119</v>
      </c>
      <c r="E453" s="6" t="s">
        <v>3445</v>
      </c>
      <c r="F453" s="6" t="s">
        <v>291</v>
      </c>
      <c r="G453" s="6" t="s">
        <v>2757</v>
      </c>
      <c r="H453" s="6" t="s">
        <v>269</v>
      </c>
      <c r="I453" s="6" t="s">
        <v>2762</v>
      </c>
      <c r="J453" s="17"/>
      <c r="K453" s="6" t="s">
        <v>104</v>
      </c>
      <c r="L453" s="18">
        <v>6.3500000000000001E-2</v>
      </c>
      <c r="M453" s="8">
        <v>0</v>
      </c>
      <c r="N453" s="7">
        <v>1190179.02</v>
      </c>
      <c r="O453" s="7">
        <v>106.86</v>
      </c>
      <c r="P453" s="7">
        <v>0</v>
      </c>
      <c r="Q453" s="7">
        <v>1271.825300772</v>
      </c>
      <c r="R453" s="8">
        <v>0.18</v>
      </c>
      <c r="S453" s="8">
        <f t="shared" si="7"/>
        <v>3.1828049067072491E-4</v>
      </c>
      <c r="T453" s="8">
        <f>+Q453/'סכום נכסי הקרן'!$C$42</f>
        <v>5.0226003613448242E-5</v>
      </c>
    </row>
    <row r="454" spans="1:20">
      <c r="A454" s="6" t="s">
        <v>3448</v>
      </c>
      <c r="B454" s="17" t="s">
        <v>3485</v>
      </c>
      <c r="C454" s="6" t="s">
        <v>1148</v>
      </c>
      <c r="D454" s="6" t="s">
        <v>702</v>
      </c>
      <c r="E454" s="6" t="s">
        <v>3447</v>
      </c>
      <c r="F454" s="6" t="s">
        <v>119</v>
      </c>
      <c r="G454" s="6" t="s">
        <v>416</v>
      </c>
      <c r="H454" s="6" t="s">
        <v>103</v>
      </c>
      <c r="I454" s="6" t="s">
        <v>2738</v>
      </c>
      <c r="J454" s="17">
        <v>5.09</v>
      </c>
      <c r="K454" s="6" t="s">
        <v>104</v>
      </c>
      <c r="L454" s="18">
        <v>5.0999999999999997E-2</v>
      </c>
      <c r="M454" s="8">
        <v>5.1400000000000001E-2</v>
      </c>
      <c r="N454" s="7">
        <v>205174.48</v>
      </c>
      <c r="O454" s="7">
        <v>101.85</v>
      </c>
      <c r="P454" s="7">
        <v>0</v>
      </c>
      <c r="Q454" s="7">
        <v>208.97020788</v>
      </c>
      <c r="R454" s="8">
        <v>0.08</v>
      </c>
      <c r="S454" s="8">
        <f t="shared" si="7"/>
        <v>5.2295814731187863E-5</v>
      </c>
      <c r="T454" s="8">
        <f>+Q454/'סכום נכסי הקרן'!$C$42</f>
        <v>8.2525000955028811E-6</v>
      </c>
    </row>
    <row r="455" spans="1:20">
      <c r="A455" s="6" t="s">
        <v>3449</v>
      </c>
      <c r="B455" s="17">
        <v>11356079</v>
      </c>
      <c r="C455" s="6" t="s">
        <v>194</v>
      </c>
      <c r="D455" s="6" t="s">
        <v>119</v>
      </c>
      <c r="E455" s="6" t="s">
        <v>3434</v>
      </c>
      <c r="F455" s="6" t="s">
        <v>291</v>
      </c>
      <c r="G455" s="6" t="s">
        <v>449</v>
      </c>
      <c r="H455" s="6" t="s">
        <v>103</v>
      </c>
      <c r="I455" s="6" t="s">
        <v>2761</v>
      </c>
      <c r="J455" s="17"/>
      <c r="K455" s="6" t="s">
        <v>104</v>
      </c>
      <c r="L455" s="18">
        <v>4.2000000000000003E-2</v>
      </c>
      <c r="M455" s="8">
        <v>0</v>
      </c>
      <c r="N455" s="7">
        <v>1741725.38</v>
      </c>
      <c r="O455" s="7">
        <v>105.01</v>
      </c>
      <c r="P455" s="7">
        <v>0</v>
      </c>
      <c r="Q455" s="7">
        <v>1828.985821538</v>
      </c>
      <c r="R455" s="8">
        <v>0</v>
      </c>
      <c r="S455" s="8">
        <f t="shared" si="7"/>
        <v>4.5771263109450601E-4</v>
      </c>
      <c r="T455" s="8">
        <f>+Q455/'סכום נכסי הקרן'!$C$42</f>
        <v>7.2228983356245879E-5</v>
      </c>
    </row>
    <row r="456" spans="1:20">
      <c r="A456" s="6" t="s">
        <v>3450</v>
      </c>
      <c r="B456" s="17">
        <v>11373149</v>
      </c>
      <c r="C456" s="6" t="s">
        <v>194</v>
      </c>
      <c r="D456" s="6" t="s">
        <v>119</v>
      </c>
      <c r="E456" s="6" t="s">
        <v>3451</v>
      </c>
      <c r="F456" s="6" t="s">
        <v>291</v>
      </c>
      <c r="G456" s="6" t="s">
        <v>2759</v>
      </c>
      <c r="H456" s="6" t="s">
        <v>269</v>
      </c>
      <c r="I456" s="6" t="s">
        <v>2762</v>
      </c>
      <c r="J456" s="17"/>
      <c r="K456" s="6" t="s">
        <v>104</v>
      </c>
      <c r="L456" s="18">
        <v>4.5999999999999999E-2</v>
      </c>
      <c r="M456" s="8">
        <v>0</v>
      </c>
      <c r="N456" s="7">
        <v>580575.12</v>
      </c>
      <c r="O456" s="7">
        <v>101.92</v>
      </c>
      <c r="P456" s="7">
        <v>0</v>
      </c>
      <c r="Q456" s="7">
        <v>591.72216230399999</v>
      </c>
      <c r="R456" s="8">
        <v>0.22</v>
      </c>
      <c r="S456" s="8">
        <f t="shared" si="7"/>
        <v>1.4808135995135547E-4</v>
      </c>
      <c r="T456" s="8">
        <f>+Q456/'סכום נכסי הקרן'!$C$42</f>
        <v>2.3367863057920078E-5</v>
      </c>
    </row>
    <row r="457" spans="1:20">
      <c r="A457" s="6" t="s">
        <v>3452</v>
      </c>
      <c r="B457" s="17" t="s">
        <v>3453</v>
      </c>
      <c r="C457" s="6" t="s">
        <v>194</v>
      </c>
      <c r="D457" s="6" t="s">
        <v>119</v>
      </c>
      <c r="E457" s="6" t="s">
        <v>3454</v>
      </c>
      <c r="F457" s="6" t="s">
        <v>291</v>
      </c>
      <c r="G457" s="6" t="s">
        <v>2752</v>
      </c>
      <c r="H457" s="6" t="s">
        <v>2763</v>
      </c>
      <c r="I457" s="6" t="s">
        <v>2755</v>
      </c>
      <c r="J457" s="17">
        <v>5.49</v>
      </c>
      <c r="K457" s="6" t="s">
        <v>104</v>
      </c>
      <c r="L457" s="18">
        <v>4.9500000000000002E-2</v>
      </c>
      <c r="M457" s="8">
        <v>3.8600000000000002E-2</v>
      </c>
      <c r="N457" s="7">
        <v>730896.56</v>
      </c>
      <c r="O457" s="7">
        <v>106.44</v>
      </c>
      <c r="P457" s="7">
        <v>0</v>
      </c>
      <c r="Q457" s="7">
        <v>777.96629846400003</v>
      </c>
      <c r="R457" s="8">
        <v>0.37</v>
      </c>
      <c r="S457" s="8">
        <f t="shared" si="7"/>
        <v>1.9468986428411905E-4</v>
      </c>
      <c r="T457" s="8">
        <f>+Q457/'סכום נכסי הקרן'!$C$42</f>
        <v>3.0722881589221222E-5</v>
      </c>
    </row>
    <row r="458" spans="1:20">
      <c r="A458" s="13" t="s">
        <v>696</v>
      </c>
      <c r="B458" s="14"/>
      <c r="C458" s="13"/>
      <c r="D458" s="13"/>
      <c r="E458" s="13"/>
      <c r="F458" s="13"/>
      <c r="G458" s="13"/>
      <c r="H458" s="13"/>
      <c r="I458" s="13"/>
      <c r="J458" s="14">
        <v>4.6100000000000003</v>
      </c>
      <c r="K458" s="13"/>
      <c r="M458" s="16">
        <v>4.2799999999999998E-2</v>
      </c>
      <c r="N458" s="15">
        <v>48262380.553512394</v>
      </c>
      <c r="P458">
        <v>0</v>
      </c>
      <c r="Q458" s="15">
        <v>46555.306750488999</v>
      </c>
      <c r="S458" s="16">
        <v>1.1625216464744202E-2</v>
      </c>
      <c r="T458" s="16">
        <f>SUM(T459:T463)</f>
        <v>1.8385284548561097E-3</v>
      </c>
    </row>
    <row r="459" spans="1:20">
      <c r="A459" s="6" t="s">
        <v>2332</v>
      </c>
      <c r="B459" s="17">
        <v>2320174</v>
      </c>
      <c r="C459" s="6" t="s">
        <v>194</v>
      </c>
      <c r="D459" s="6"/>
      <c r="E459" s="45">
        <v>550010003</v>
      </c>
      <c r="F459" s="6" t="s">
        <v>315</v>
      </c>
      <c r="G459" s="6" t="s">
        <v>299</v>
      </c>
      <c r="H459" s="6" t="s">
        <v>103</v>
      </c>
      <c r="I459" s="6"/>
      <c r="J459" s="17">
        <v>4.6500000000000004</v>
      </c>
      <c r="K459" s="6" t="s">
        <v>104</v>
      </c>
      <c r="L459" s="18">
        <v>3.49E-2</v>
      </c>
      <c r="M459" s="8">
        <v>3.8800000000000001E-2</v>
      </c>
      <c r="N459" s="7">
        <v>15929916.836433783</v>
      </c>
      <c r="O459" s="7">
        <v>95.9</v>
      </c>
      <c r="P459" s="7">
        <v>0</v>
      </c>
      <c r="Q459" s="7">
        <v>15276.790246140001</v>
      </c>
      <c r="R459" s="8">
        <v>9.1000000000000004E-3</v>
      </c>
      <c r="S459" s="8">
        <f t="shared" ref="S459:S463" si="8">+Q459/$Q$11</f>
        <v>3.8230913416046667E-3</v>
      </c>
      <c r="T459" s="8">
        <f>+Q459/'סכום נכסי הקרן'!$C$42</f>
        <v>6.0329993564271051E-4</v>
      </c>
    </row>
    <row r="460" spans="1:20">
      <c r="A460" s="6" t="s">
        <v>697</v>
      </c>
      <c r="B460" s="17">
        <v>4750089</v>
      </c>
      <c r="C460" s="6" t="s">
        <v>194</v>
      </c>
      <c r="D460" s="6"/>
      <c r="E460" s="45">
        <v>550013098</v>
      </c>
      <c r="F460" s="6" t="s">
        <v>315</v>
      </c>
      <c r="G460" s="6" t="s">
        <v>376</v>
      </c>
      <c r="H460" s="6" t="s">
        <v>269</v>
      </c>
      <c r="I460" s="6"/>
      <c r="J460" s="17">
        <v>4.1399999999999997</v>
      </c>
      <c r="K460" s="6" t="s">
        <v>104</v>
      </c>
      <c r="L460" s="18">
        <v>4.4999999999999998E-2</v>
      </c>
      <c r="M460" s="8">
        <v>4.2299999999999997E-2</v>
      </c>
      <c r="N460" s="7">
        <v>20434220.539006338</v>
      </c>
      <c r="O460" s="7">
        <v>93.09</v>
      </c>
      <c r="P460" s="7">
        <v>445.91005000000001</v>
      </c>
      <c r="Q460" s="7">
        <v>19468.125949761001</v>
      </c>
      <c r="R460" s="8">
        <v>1.2200000000000001E-2</v>
      </c>
      <c r="S460" s="8">
        <f t="shared" si="8"/>
        <v>4.8719935638709385E-3</v>
      </c>
      <c r="T460" s="8">
        <f>+Q460/'סכום נכסי הקרן'!$C$42</f>
        <v>7.6882112952638359E-4</v>
      </c>
    </row>
    <row r="461" spans="1:20">
      <c r="A461" s="6" t="s">
        <v>2333</v>
      </c>
      <c r="B461" s="17">
        <v>5760244</v>
      </c>
      <c r="C461" s="6" t="s">
        <v>194</v>
      </c>
      <c r="D461" s="6"/>
      <c r="E461" s="45">
        <v>520028010</v>
      </c>
      <c r="F461" s="6" t="s">
        <v>379</v>
      </c>
      <c r="G461" s="6" t="s">
        <v>416</v>
      </c>
      <c r="H461" s="6" t="s">
        <v>103</v>
      </c>
      <c r="I461" s="6"/>
      <c r="J461" s="17">
        <v>4.4000000000000004</v>
      </c>
      <c r="K461" s="6" t="s">
        <v>104</v>
      </c>
      <c r="L461" s="18">
        <v>0.05</v>
      </c>
      <c r="M461" s="8">
        <v>4.48E-2</v>
      </c>
      <c r="N461" s="7">
        <v>1191761.8443316414</v>
      </c>
      <c r="O461" s="7">
        <v>94.56</v>
      </c>
      <c r="P461" s="7">
        <v>0</v>
      </c>
      <c r="Q461" s="7">
        <v>1126.93</v>
      </c>
      <c r="R461" s="8">
        <v>8.9999999999999998E-4</v>
      </c>
      <c r="S461" s="8">
        <f t="shared" si="8"/>
        <v>2.8201973426211985E-4</v>
      </c>
      <c r="T461" s="8">
        <f>+Q461/'סכום נכסי הקרן'!$C$42</f>
        <v>4.4503903340927577E-5</v>
      </c>
    </row>
    <row r="462" spans="1:20">
      <c r="A462" s="6" t="s">
        <v>2334</v>
      </c>
      <c r="B462" s="17">
        <v>2590396</v>
      </c>
      <c r="C462" s="6" t="s">
        <v>194</v>
      </c>
      <c r="D462" s="6"/>
      <c r="E462" s="45">
        <v>520036658</v>
      </c>
      <c r="F462" s="6" t="s">
        <v>315</v>
      </c>
      <c r="G462" s="6" t="s">
        <v>449</v>
      </c>
      <c r="H462" s="6" t="s">
        <v>103</v>
      </c>
      <c r="I462" s="6"/>
      <c r="J462" s="17">
        <v>4.24</v>
      </c>
      <c r="K462" s="6" t="s">
        <v>104</v>
      </c>
      <c r="L462" s="18">
        <v>6.7000000000000004E-2</v>
      </c>
      <c r="M462" s="8">
        <v>4.6899999999999997E-2</v>
      </c>
      <c r="N462" s="7">
        <v>1144466.9639237938</v>
      </c>
      <c r="O462" s="7">
        <v>98.68</v>
      </c>
      <c r="P462" s="7">
        <v>33.229999999999997</v>
      </c>
      <c r="Q462" s="7">
        <v>1162.5899999999999</v>
      </c>
      <c r="R462" s="8">
        <v>1E-3</v>
      </c>
      <c r="S462" s="8">
        <f t="shared" si="8"/>
        <v>2.909438233570833E-4</v>
      </c>
      <c r="T462" s="8">
        <f>+Q462/'סכום נכסי הקרן'!$C$42</f>
        <v>4.5912162232906203E-5</v>
      </c>
    </row>
    <row r="463" spans="1:20">
      <c r="A463" s="6" t="s">
        <v>698</v>
      </c>
      <c r="B463" s="17">
        <v>1139922</v>
      </c>
      <c r="C463" s="6" t="s">
        <v>194</v>
      </c>
      <c r="D463" s="6"/>
      <c r="E463" s="45">
        <v>511396046</v>
      </c>
      <c r="F463" s="6" t="s">
        <v>303</v>
      </c>
      <c r="G463" s="6"/>
      <c r="H463" s="6"/>
      <c r="I463" s="6"/>
      <c r="J463" s="17">
        <v>5.59</v>
      </c>
      <c r="K463" s="6" t="s">
        <v>104</v>
      </c>
      <c r="L463" s="18">
        <v>5.9499999999999997E-2</v>
      </c>
      <c r="M463" s="8">
        <v>4.9399999999999999E-2</v>
      </c>
      <c r="N463" s="7">
        <v>9562014.3698168341</v>
      </c>
      <c r="O463" s="7">
        <v>97.18</v>
      </c>
      <c r="P463" s="7">
        <v>228.50499000000002</v>
      </c>
      <c r="Q463" s="7">
        <v>9520.8705545880002</v>
      </c>
      <c r="R463" s="8">
        <v>8.8000000000000005E-3</v>
      </c>
      <c r="S463" s="8">
        <f t="shared" si="8"/>
        <v>2.3826443379348756E-3</v>
      </c>
      <c r="T463" s="8">
        <f>+Q463/'סכום נכסי הקרן'!$C$42</f>
        <v>3.7599132411318171E-4</v>
      </c>
    </row>
    <row r="464" spans="1:20">
      <c r="A464" s="13" t="s">
        <v>699</v>
      </c>
      <c r="B464" s="14"/>
      <c r="C464" s="13"/>
      <c r="D464" s="13"/>
      <c r="E464" s="13"/>
      <c r="F464" s="13"/>
      <c r="G464" s="13"/>
      <c r="H464" s="13"/>
      <c r="I464" s="13"/>
      <c r="K464" s="13"/>
      <c r="N464" s="15">
        <v>0</v>
      </c>
      <c r="P464">
        <v>0</v>
      </c>
      <c r="Q464" s="15">
        <v>0</v>
      </c>
      <c r="S464" s="16">
        <v>0</v>
      </c>
      <c r="T464" s="16">
        <v>0</v>
      </c>
    </row>
    <row r="465" spans="1:23">
      <c r="A465" s="3" t="s">
        <v>700</v>
      </c>
      <c r="B465" s="12"/>
      <c r="C465" s="3"/>
      <c r="D465" s="3"/>
      <c r="E465" s="3"/>
      <c r="F465" s="3"/>
      <c r="G465" s="3"/>
      <c r="H465" s="3"/>
      <c r="I465" s="3"/>
      <c r="J465" s="12">
        <v>4.3899999999999997</v>
      </c>
      <c r="K465" s="3"/>
      <c r="M465" s="10">
        <v>6.6900000000000001E-2</v>
      </c>
      <c r="N465" s="9">
        <v>883265014.04104614</v>
      </c>
      <c r="P465">
        <v>0</v>
      </c>
      <c r="Q465" s="9">
        <v>845959.4399798552</v>
      </c>
      <c r="S465" s="10">
        <v>0.21124254776940779</v>
      </c>
      <c r="T465" s="10">
        <f>+T466+T473</f>
        <v>3.3408017487518045E-2</v>
      </c>
    </row>
    <row r="466" spans="1:23">
      <c r="A466" s="13" t="s">
        <v>701</v>
      </c>
      <c r="B466" s="14"/>
      <c r="C466" s="13"/>
      <c r="D466" s="13"/>
      <c r="E466" s="13"/>
      <c r="F466" s="13"/>
      <c r="G466" s="13"/>
      <c r="H466" s="13"/>
      <c r="I466" s="13"/>
      <c r="J466" s="14">
        <v>5.5</v>
      </c>
      <c r="K466" s="13"/>
      <c r="M466" s="16">
        <v>4.24E-2</v>
      </c>
      <c r="N466" s="15">
        <v>62958285.894340433</v>
      </c>
      <c r="P466">
        <v>0</v>
      </c>
      <c r="Q466" s="15">
        <v>66847.797119855066</v>
      </c>
      <c r="S466" s="16">
        <f>SUM(S467:S472)</f>
        <v>1.672898758551962E-2</v>
      </c>
      <c r="T466" s="16">
        <f>SUM(T467:T472)</f>
        <v>2.6399047869663304E-3</v>
      </c>
    </row>
    <row r="467" spans="1:23">
      <c r="A467" s="6" t="s">
        <v>703</v>
      </c>
      <c r="B467" s="17" t="s">
        <v>704</v>
      </c>
      <c r="C467" s="6" t="s">
        <v>119</v>
      </c>
      <c r="D467" s="6" t="s">
        <v>702</v>
      </c>
      <c r="E467" s="6"/>
      <c r="F467" s="6" t="s">
        <v>705</v>
      </c>
      <c r="G467" s="6" t="s">
        <v>706</v>
      </c>
      <c r="H467" s="6" t="s">
        <v>167</v>
      </c>
      <c r="I467" s="6"/>
      <c r="J467" s="17">
        <v>1.45</v>
      </c>
      <c r="K467" s="6" t="s">
        <v>42</v>
      </c>
      <c r="L467" s="18">
        <v>3.8390000000000001E-2</v>
      </c>
      <c r="M467" s="8">
        <v>2.6100000000000002E-2</v>
      </c>
      <c r="N467" s="7">
        <v>1654854.7694482368</v>
      </c>
      <c r="O467" s="7">
        <v>103.74</v>
      </c>
      <c r="P467" s="7">
        <v>0</v>
      </c>
      <c r="Q467" s="7">
        <v>5991.4447190113469</v>
      </c>
      <c r="R467" s="8">
        <v>3.7000000000000002E-3</v>
      </c>
      <c r="S467" s="8">
        <f t="shared" ref="S467:S472" si="9">+Q467/$Q$11</f>
        <v>1.4993882916434572E-3</v>
      </c>
      <c r="T467" s="8">
        <f>+Q467/'סכום נכסי הקרן'!$C$42</f>
        <v>2.3660979532658813E-4</v>
      </c>
      <c r="V467" s="86"/>
    </row>
    <row r="468" spans="1:23">
      <c r="A468" s="6" t="s">
        <v>707</v>
      </c>
      <c r="B468" s="17" t="s">
        <v>708</v>
      </c>
      <c r="C468" s="6" t="s">
        <v>119</v>
      </c>
      <c r="D468" s="6" t="s">
        <v>702</v>
      </c>
      <c r="E468" s="6"/>
      <c r="F468" s="6" t="s">
        <v>705</v>
      </c>
      <c r="G468" s="6" t="s">
        <v>706</v>
      </c>
      <c r="H468" s="6" t="s">
        <v>167</v>
      </c>
      <c r="I468" s="6"/>
      <c r="J468" s="17">
        <v>3.22</v>
      </c>
      <c r="K468" s="6" t="s">
        <v>42</v>
      </c>
      <c r="L468" s="18">
        <v>4.4350000000000001E-2</v>
      </c>
      <c r="M468" s="8">
        <v>3.6299999999999999E-2</v>
      </c>
      <c r="N468" s="7">
        <v>2024830.6127303897</v>
      </c>
      <c r="O468" s="7">
        <v>104.95</v>
      </c>
      <c r="P468" s="7">
        <v>0</v>
      </c>
      <c r="Q468" s="7">
        <v>7416.4584509312999</v>
      </c>
      <c r="R468" s="8">
        <v>4.5999999999999999E-3</v>
      </c>
      <c r="S468" s="8">
        <f t="shared" si="9"/>
        <v>1.8560049350870933E-3</v>
      </c>
      <c r="T468" s="8">
        <f>+Q468/'סכום נכסי הקרן'!$C$42</f>
        <v>2.9288540551076998E-4</v>
      </c>
      <c r="V468" s="86"/>
    </row>
    <row r="469" spans="1:23">
      <c r="A469" s="6" t="s">
        <v>709</v>
      </c>
      <c r="B469" s="17" t="s">
        <v>710</v>
      </c>
      <c r="C469" s="6" t="s">
        <v>119</v>
      </c>
      <c r="D469" s="6" t="s">
        <v>702</v>
      </c>
      <c r="E469" s="6"/>
      <c r="F469" s="6" t="s">
        <v>705</v>
      </c>
      <c r="G469" s="6" t="s">
        <v>706</v>
      </c>
      <c r="H469" s="6" t="s">
        <v>167</v>
      </c>
      <c r="I469" s="6"/>
      <c r="J469" s="17">
        <v>5.51</v>
      </c>
      <c r="K469" s="6" t="s">
        <v>42</v>
      </c>
      <c r="L469" s="18">
        <v>5.0819999999999997E-2</v>
      </c>
      <c r="M469" s="8">
        <v>4.4400000000000002E-2</v>
      </c>
      <c r="N469" s="7">
        <v>4453616.5823961841</v>
      </c>
      <c r="O469" s="7">
        <v>106.36</v>
      </c>
      <c r="P469" s="7">
        <v>0</v>
      </c>
      <c r="Q469" s="7">
        <v>16531.664423657669</v>
      </c>
      <c r="R469" s="8">
        <v>1.01E-2</v>
      </c>
      <c r="S469" s="8">
        <f t="shared" si="9"/>
        <v>4.1371297309242593E-3</v>
      </c>
      <c r="T469" s="8">
        <f>+Q469/'סכום נכסי הקרן'!$C$42</f>
        <v>6.5285651777405166E-4</v>
      </c>
      <c r="V469" s="86"/>
    </row>
    <row r="470" spans="1:23">
      <c r="A470" s="6" t="s">
        <v>711</v>
      </c>
      <c r="B470" s="17" t="s">
        <v>712</v>
      </c>
      <c r="C470" s="6" t="s">
        <v>119</v>
      </c>
      <c r="D470" s="6" t="s">
        <v>702</v>
      </c>
      <c r="E470" s="6"/>
      <c r="F470" s="6" t="s">
        <v>705</v>
      </c>
      <c r="G470" s="6" t="s">
        <v>706</v>
      </c>
      <c r="H470" s="6" t="s">
        <v>167</v>
      </c>
      <c r="I470" s="6"/>
      <c r="J470" s="17">
        <v>6.79</v>
      </c>
      <c r="K470" s="6" t="s">
        <v>42</v>
      </c>
      <c r="L470" s="18">
        <v>5.4120000000000001E-2</v>
      </c>
      <c r="M470" s="8">
        <v>4.8899999999999999E-2</v>
      </c>
      <c r="N470" s="7">
        <v>5681278.0617981106</v>
      </c>
      <c r="O470" s="7">
        <v>106.69</v>
      </c>
      <c r="P470" s="7">
        <v>0</v>
      </c>
      <c r="Q470" s="7">
        <v>21154.130918822091</v>
      </c>
      <c r="R470" s="8">
        <v>1.2800000000000001E-2</v>
      </c>
      <c r="S470" s="8">
        <f t="shared" si="9"/>
        <v>5.2939245385891752E-3</v>
      </c>
      <c r="T470" s="8">
        <f>+Q470/'סכום נכסי הקרן'!$C$42</f>
        <v>8.3540361661557129E-4</v>
      </c>
      <c r="V470" s="86"/>
    </row>
    <row r="471" spans="1:23">
      <c r="A471" s="6" t="s">
        <v>713</v>
      </c>
      <c r="B471" s="17" t="s">
        <v>714</v>
      </c>
      <c r="C471" s="6" t="s">
        <v>119</v>
      </c>
      <c r="D471" s="6" t="s">
        <v>702</v>
      </c>
      <c r="E471" s="6"/>
      <c r="F471" s="6" t="s">
        <v>715</v>
      </c>
      <c r="G471" s="6" t="s">
        <v>706</v>
      </c>
      <c r="H471" s="6" t="s">
        <v>167</v>
      </c>
      <c r="I471" s="6"/>
      <c r="J471" s="17">
        <v>6.39</v>
      </c>
      <c r="K471" s="6" t="s">
        <v>42</v>
      </c>
      <c r="L471" s="18">
        <v>4.4999999999999998E-2</v>
      </c>
      <c r="M471" s="8">
        <v>4.0500000000000001E-2</v>
      </c>
      <c r="N471" s="7">
        <v>4169425.7886243374</v>
      </c>
      <c r="O471" s="7">
        <v>103.45</v>
      </c>
      <c r="P471" s="7">
        <v>0</v>
      </c>
      <c r="Q471" s="7">
        <v>15053.31571437825</v>
      </c>
      <c r="R471" s="8">
        <v>4.8999999999999998E-3</v>
      </c>
      <c r="S471" s="8">
        <f t="shared" si="9"/>
        <v>3.767165749010805E-3</v>
      </c>
      <c r="T471" s="8">
        <f>+Q471/'סכום נכסי הקרן'!$C$42</f>
        <v>5.944746412937412E-4</v>
      </c>
      <c r="V471" s="86"/>
    </row>
    <row r="472" spans="1:23">
      <c r="A472" s="6" t="s">
        <v>3455</v>
      </c>
      <c r="B472" s="17" t="s">
        <v>3456</v>
      </c>
      <c r="C472" s="6" t="s">
        <v>119</v>
      </c>
      <c r="D472" s="6" t="s">
        <v>702</v>
      </c>
      <c r="E472" s="6" t="s">
        <v>3442</v>
      </c>
      <c r="F472" s="6" t="s">
        <v>715</v>
      </c>
      <c r="G472" s="6" t="s">
        <v>489</v>
      </c>
      <c r="H472" s="6" t="s">
        <v>167</v>
      </c>
      <c r="I472" s="6" t="s">
        <v>2737</v>
      </c>
      <c r="J472" s="17"/>
      <c r="K472" s="6" t="s">
        <v>42</v>
      </c>
      <c r="L472" s="18">
        <v>4.5</v>
      </c>
      <c r="M472" s="8">
        <v>0</v>
      </c>
      <c r="N472" s="7">
        <v>194105.60000000001</v>
      </c>
      <c r="O472" s="7">
        <v>103.44750000000001</v>
      </c>
      <c r="P472" s="7">
        <v>0</v>
      </c>
      <c r="Q472" s="7">
        <v>700.78289305440205</v>
      </c>
      <c r="R472" s="8">
        <v>0.1</v>
      </c>
      <c r="S472" s="8">
        <f t="shared" si="9"/>
        <v>1.7537434026482744E-4</v>
      </c>
      <c r="T472" s="8">
        <f>+Q472/'סכום נכסי הקרן'!$C$42</f>
        <v>2.7674810445607708E-5</v>
      </c>
    </row>
    <row r="473" spans="1:23">
      <c r="A473" s="13" t="s">
        <v>716</v>
      </c>
      <c r="B473" s="14"/>
      <c r="C473" s="13"/>
      <c r="D473" s="13"/>
      <c r="E473" s="13"/>
      <c r="F473" s="13"/>
      <c r="G473" s="13"/>
      <c r="H473" s="13"/>
      <c r="I473" s="13"/>
      <c r="J473" s="14">
        <v>4.3</v>
      </c>
      <c r="K473" s="13"/>
      <c r="M473" s="16">
        <v>6.9000000000000006E-2</v>
      </c>
      <c r="N473" s="15">
        <v>820306728.14670575</v>
      </c>
      <c r="P473">
        <v>0</v>
      </c>
      <c r="Q473" s="15">
        <v>779111.64286000014</v>
      </c>
      <c r="S473" s="16">
        <v>0.19455014112553026</v>
      </c>
      <c r="T473" s="16">
        <f>SUM(T474:T598)</f>
        <v>3.0768112700551714E-2</v>
      </c>
    </row>
    <row r="474" spans="1:23">
      <c r="A474" s="6" t="s">
        <v>717</v>
      </c>
      <c r="B474" s="17" t="s">
        <v>718</v>
      </c>
      <c r="C474" s="6" t="s">
        <v>719</v>
      </c>
      <c r="D474" s="6" t="s">
        <v>702</v>
      </c>
      <c r="E474" s="6"/>
      <c r="F474" s="6" t="s">
        <v>720</v>
      </c>
      <c r="G474" s="6" t="s">
        <v>102</v>
      </c>
      <c r="H474" s="6" t="s">
        <v>167</v>
      </c>
      <c r="I474" s="6"/>
      <c r="J474" s="17">
        <v>7.41</v>
      </c>
      <c r="K474" s="6" t="s">
        <v>42</v>
      </c>
      <c r="L474" s="18">
        <v>6.3E-2</v>
      </c>
      <c r="M474" s="8">
        <v>9.9999000000000005E-2</v>
      </c>
      <c r="N474" s="7">
        <v>27172874.880611267</v>
      </c>
      <c r="O474" s="7">
        <v>1.59</v>
      </c>
      <c r="P474" s="7">
        <v>0</v>
      </c>
      <c r="Q474" s="7">
        <v>1507.85</v>
      </c>
      <c r="R474" s="8">
        <v>6.9999999999999999E-4</v>
      </c>
      <c r="S474" s="8">
        <f t="shared" ref="S474:S537" si="10">+Q474/$Q$11</f>
        <v>3.7734682394393383E-4</v>
      </c>
      <c r="T474" s="8">
        <f>+Q474/'סכום נכסי הקרן'!$C$42</f>
        <v>5.9546920086090212E-5</v>
      </c>
      <c r="V474" s="86"/>
      <c r="W474" s="86"/>
    </row>
    <row r="475" spans="1:23">
      <c r="A475" s="6" t="s">
        <v>721</v>
      </c>
      <c r="B475" s="17" t="s">
        <v>722</v>
      </c>
      <c r="C475" s="6" t="s">
        <v>119</v>
      </c>
      <c r="D475" s="6" t="s">
        <v>702</v>
      </c>
      <c r="E475" s="6"/>
      <c r="F475" s="6" t="s">
        <v>723</v>
      </c>
      <c r="G475" s="6" t="s">
        <v>416</v>
      </c>
      <c r="H475" s="6" t="s">
        <v>724</v>
      </c>
      <c r="I475" s="6"/>
      <c r="K475" s="6" t="s">
        <v>42</v>
      </c>
      <c r="L475" s="18">
        <v>5.5E-2</v>
      </c>
      <c r="M475" s="8">
        <v>5.5E-2</v>
      </c>
      <c r="N475" s="7">
        <v>2107018.734060213</v>
      </c>
      <c r="O475" s="7">
        <v>104.52</v>
      </c>
      <c r="P475" s="7">
        <v>0</v>
      </c>
      <c r="Q475" s="7">
        <v>7685.8733731306747</v>
      </c>
      <c r="S475" s="8">
        <f t="shared" si="10"/>
        <v>1.9234273346726198E-3</v>
      </c>
      <c r="T475" s="8">
        <f>+Q475/'סכום נכסי הקרן'!$C$42</f>
        <v>3.0352494448494273E-4</v>
      </c>
      <c r="V475" s="86"/>
      <c r="W475" s="86"/>
    </row>
    <row r="476" spans="1:23">
      <c r="A476" s="6" t="s">
        <v>725</v>
      </c>
      <c r="B476" s="17" t="s">
        <v>726</v>
      </c>
      <c r="C476" s="6" t="s">
        <v>727</v>
      </c>
      <c r="D476" s="6" t="s">
        <v>702</v>
      </c>
      <c r="E476" s="6"/>
      <c r="F476" s="6" t="s">
        <v>720</v>
      </c>
      <c r="G476" s="6" t="s">
        <v>241</v>
      </c>
      <c r="H476" s="6" t="s">
        <v>167</v>
      </c>
      <c r="I476" s="6"/>
      <c r="J476" s="17">
        <v>4.79</v>
      </c>
      <c r="K476" s="6" t="s">
        <v>42</v>
      </c>
      <c r="L476" s="18">
        <v>6.7500000000000004E-2</v>
      </c>
      <c r="M476" s="8">
        <v>5.8000000000000003E-2</v>
      </c>
      <c r="N476" s="7">
        <v>1806081.3116808501</v>
      </c>
      <c r="O476" s="7">
        <v>106.79</v>
      </c>
      <c r="P476" s="7">
        <v>0</v>
      </c>
      <c r="Q476" s="7">
        <v>6731.2126722764906</v>
      </c>
      <c r="R476" s="8">
        <v>3.0000000000000001E-3</v>
      </c>
      <c r="S476" s="8">
        <f t="shared" si="10"/>
        <v>1.6845188335541954E-3</v>
      </c>
      <c r="T476" s="8">
        <f>+Q476/'סכום נכסי הקרן'!$C$42</f>
        <v>2.6582417553372412E-4</v>
      </c>
      <c r="V476" s="86"/>
      <c r="W476" s="86"/>
    </row>
    <row r="477" spans="1:23">
      <c r="A477" s="6" t="s">
        <v>728</v>
      </c>
      <c r="B477" s="17" t="s">
        <v>729</v>
      </c>
      <c r="C477" s="6" t="s">
        <v>119</v>
      </c>
      <c r="D477" s="6" t="s">
        <v>702</v>
      </c>
      <c r="E477" s="6"/>
      <c r="F477" s="6" t="s">
        <v>720</v>
      </c>
      <c r="G477" s="6" t="s">
        <v>241</v>
      </c>
      <c r="H477" s="6" t="s">
        <v>242</v>
      </c>
      <c r="I477" s="6"/>
      <c r="J477" s="17">
        <v>5.74</v>
      </c>
      <c r="K477" s="6" t="s">
        <v>42</v>
      </c>
      <c r="L477" s="18">
        <v>6.3750000000000001E-2</v>
      </c>
      <c r="M477" s="8">
        <v>5.2200000000000003E-2</v>
      </c>
      <c r="N477" s="7">
        <v>662231.98326200165</v>
      </c>
      <c r="O477" s="7">
        <v>112.03</v>
      </c>
      <c r="P477" s="7">
        <v>0</v>
      </c>
      <c r="Q477" s="7">
        <v>2589.2257330609882</v>
      </c>
      <c r="R477" s="8">
        <v>8.0000000000000004E-4</v>
      </c>
      <c r="S477" s="8">
        <f t="shared" si="10"/>
        <v>6.4796638050500233E-4</v>
      </c>
      <c r="T477" s="8">
        <f>+Q477/'סכום נכסי הקרן'!$C$42</f>
        <v>1.022518273113579E-4</v>
      </c>
      <c r="V477" s="86"/>
      <c r="W477" s="86"/>
    </row>
    <row r="478" spans="1:23">
      <c r="A478" s="6" t="s">
        <v>733</v>
      </c>
      <c r="B478" s="17" t="s">
        <v>734</v>
      </c>
      <c r="C478" s="6" t="s">
        <v>119</v>
      </c>
      <c r="D478" s="6" t="s">
        <v>702</v>
      </c>
      <c r="E478" s="6"/>
      <c r="F478" s="6" t="s">
        <v>723</v>
      </c>
      <c r="G478" s="6" t="s">
        <v>241</v>
      </c>
      <c r="H478" s="6" t="s">
        <v>167</v>
      </c>
      <c r="I478" s="6"/>
      <c r="J478" s="17">
        <v>1.44</v>
      </c>
      <c r="K478" s="6" t="s">
        <v>42</v>
      </c>
      <c r="L478" s="18">
        <v>5.5E-2</v>
      </c>
      <c r="M478" s="8">
        <v>5.3499999999999999E-2</v>
      </c>
      <c r="N478" s="7">
        <v>1505026.7321857696</v>
      </c>
      <c r="O478" s="7">
        <v>105.38</v>
      </c>
      <c r="P478" s="7">
        <v>0</v>
      </c>
      <c r="Q478" s="7">
        <v>5535.1301246170005</v>
      </c>
      <c r="R478" s="8">
        <v>1.6000000000000001E-3</v>
      </c>
      <c r="S478" s="8">
        <f t="shared" si="10"/>
        <v>1.3851933366320363E-3</v>
      </c>
      <c r="T478" s="8">
        <f>+Q478/'סכום נכסי הקרן'!$C$42</f>
        <v>2.1858934986681639E-4</v>
      </c>
      <c r="V478" s="86"/>
      <c r="W478" s="86"/>
    </row>
    <row r="479" spans="1:23">
      <c r="A479" s="6" t="s">
        <v>735</v>
      </c>
      <c r="B479" s="17" t="s">
        <v>736</v>
      </c>
      <c r="C479" s="6" t="s">
        <v>719</v>
      </c>
      <c r="D479" s="6" t="s">
        <v>702</v>
      </c>
      <c r="E479" s="6"/>
      <c r="F479" s="6" t="s">
        <v>720</v>
      </c>
      <c r="G479" s="6" t="s">
        <v>241</v>
      </c>
      <c r="H479" s="6" t="s">
        <v>167</v>
      </c>
      <c r="I479" s="6"/>
      <c r="J479" s="17">
        <v>2.86</v>
      </c>
      <c r="K479" s="6" t="s">
        <v>59</v>
      </c>
      <c r="L479" s="18">
        <v>0.115</v>
      </c>
      <c r="M479" s="8">
        <v>9.1300000000000006E-2</v>
      </c>
      <c r="N479" s="7">
        <v>1019025.4856977076</v>
      </c>
      <c r="O479" s="7">
        <v>109.6</v>
      </c>
      <c r="P479" s="7">
        <v>0</v>
      </c>
      <c r="Q479" s="7">
        <v>1186.766863288213</v>
      </c>
      <c r="R479" s="8">
        <v>1.1000000000000001E-3</v>
      </c>
      <c r="S479" s="8">
        <f t="shared" si="10"/>
        <v>2.9699420142833302E-4</v>
      </c>
      <c r="T479" s="8">
        <f>+Q479/'סכום נכסי הקרן'!$C$42</f>
        <v>4.6866937406932502E-5</v>
      </c>
      <c r="V479" s="86"/>
      <c r="W479" s="86"/>
    </row>
    <row r="480" spans="1:23">
      <c r="A480" s="6" t="s">
        <v>737</v>
      </c>
      <c r="B480" s="17" t="s">
        <v>738</v>
      </c>
      <c r="C480" s="6" t="s">
        <v>727</v>
      </c>
      <c r="D480" s="6" t="s">
        <v>702</v>
      </c>
      <c r="E480" s="6"/>
      <c r="F480" s="6" t="s">
        <v>720</v>
      </c>
      <c r="G480" s="6" t="s">
        <v>241</v>
      </c>
      <c r="H480" s="6" t="s">
        <v>167</v>
      </c>
      <c r="I480" s="6"/>
      <c r="J480" s="17">
        <v>3.78</v>
      </c>
      <c r="K480" s="6" t="s">
        <v>51</v>
      </c>
      <c r="L480" s="18">
        <v>0.05</v>
      </c>
      <c r="M480" s="8">
        <v>3.09E-2</v>
      </c>
      <c r="N480" s="7">
        <v>1505064.3438458424</v>
      </c>
      <c r="O480" s="7">
        <v>108.74</v>
      </c>
      <c r="P480" s="7">
        <v>0</v>
      </c>
      <c r="Q480" s="7">
        <v>4382.0151554758122</v>
      </c>
      <c r="R480" s="8">
        <v>2.0999999999999999E-3</v>
      </c>
      <c r="S480" s="8">
        <f t="shared" si="10"/>
        <v>1.0966206860052268E-3</v>
      </c>
      <c r="T480" s="8">
        <f>+Q480/'סכום נכסי הקרן'!$C$42</f>
        <v>1.7305136868995879E-4</v>
      </c>
      <c r="V480" s="86"/>
      <c r="W480" s="86"/>
    </row>
    <row r="481" spans="1:25">
      <c r="A481" s="6" t="s">
        <v>739</v>
      </c>
      <c r="B481" s="17" t="s">
        <v>740</v>
      </c>
      <c r="C481" s="6" t="s">
        <v>741</v>
      </c>
      <c r="D481" s="6" t="s">
        <v>702</v>
      </c>
      <c r="E481" s="6"/>
      <c r="F481" s="6" t="s">
        <v>720</v>
      </c>
      <c r="G481" s="6" t="s">
        <v>241</v>
      </c>
      <c r="H481" s="6" t="s">
        <v>167</v>
      </c>
      <c r="I481" s="6"/>
      <c r="J481" s="17">
        <v>7.36</v>
      </c>
      <c r="K481" s="6" t="s">
        <v>42</v>
      </c>
      <c r="L481" s="18">
        <v>5.6250000000000001E-2</v>
      </c>
      <c r="M481" s="8">
        <v>4.9500000000000002E-2</v>
      </c>
      <c r="N481" s="7">
        <v>2107070.9964817283</v>
      </c>
      <c r="O481" s="7">
        <v>112.21</v>
      </c>
      <c r="P481" s="7">
        <v>0</v>
      </c>
      <c r="Q481" s="7">
        <v>8251.5618343809947</v>
      </c>
      <c r="R481" s="8">
        <v>2.3999999999999998E-3</v>
      </c>
      <c r="S481" s="8">
        <f t="shared" si="10"/>
        <v>2.0649936338366873E-3</v>
      </c>
      <c r="T481" s="8">
        <f>+Q481/'סכום נכסי הקרן'!$C$42</f>
        <v>3.2586470347668341E-4</v>
      </c>
      <c r="V481" s="86"/>
      <c r="W481" s="86"/>
    </row>
    <row r="482" spans="1:25" s="43" customFormat="1">
      <c r="A482" s="73" t="s">
        <v>742</v>
      </c>
      <c r="B482" s="74" t="s">
        <v>743</v>
      </c>
      <c r="C482" s="73" t="s">
        <v>744</v>
      </c>
      <c r="D482" s="73" t="s">
        <v>702</v>
      </c>
      <c r="E482" s="73"/>
      <c r="F482" s="73" t="s">
        <v>720</v>
      </c>
      <c r="G482" s="73" t="s">
        <v>241</v>
      </c>
      <c r="H482" s="73" t="s">
        <v>167</v>
      </c>
      <c r="I482" s="73"/>
      <c r="J482" s="74">
        <v>5.26</v>
      </c>
      <c r="K482" s="73" t="s">
        <v>42</v>
      </c>
      <c r="L482" s="84">
        <v>4.7500000000000001E-2</v>
      </c>
      <c r="M482" s="77">
        <v>4.3299999999999998E-2</v>
      </c>
      <c r="N482" s="76">
        <v>3364262.3261575494</v>
      </c>
      <c r="O482" s="76">
        <v>102.61320000000001</v>
      </c>
      <c r="P482" s="76">
        <v>0</v>
      </c>
      <c r="Q482" s="76">
        <v>12048.098530133801</v>
      </c>
      <c r="R482" s="77">
        <v>2E-3</v>
      </c>
      <c r="S482" s="8">
        <f t="shared" si="10"/>
        <v>3.0150954769437061E-3</v>
      </c>
      <c r="T482" s="8">
        <f>+Q482/'סכום נכסי הקרן'!$C$42</f>
        <v>4.7579478088882737E-4</v>
      </c>
      <c r="U482" s="88"/>
      <c r="V482" s="88"/>
    </row>
    <row r="483" spans="1:25">
      <c r="A483" s="6" t="s">
        <v>745</v>
      </c>
      <c r="B483" s="17" t="s">
        <v>746</v>
      </c>
      <c r="C483" s="6" t="s">
        <v>747</v>
      </c>
      <c r="D483" s="6" t="s">
        <v>702</v>
      </c>
      <c r="E483" s="6"/>
      <c r="F483" s="6" t="s">
        <v>732</v>
      </c>
      <c r="G483" s="6" t="s">
        <v>489</v>
      </c>
      <c r="H483" s="6" t="s">
        <v>167</v>
      </c>
      <c r="I483" s="6"/>
      <c r="J483" s="17">
        <v>1.1299999999999999</v>
      </c>
      <c r="K483" s="6" t="s">
        <v>42</v>
      </c>
      <c r="L483" s="18">
        <v>8.1250000000000003E-2</v>
      </c>
      <c r="M483" s="8">
        <v>7.5200000000000003E-2</v>
      </c>
      <c r="N483" s="7">
        <v>451513.09211375978</v>
      </c>
      <c r="O483" s="7">
        <v>108.9</v>
      </c>
      <c r="P483" s="7">
        <v>0</v>
      </c>
      <c r="Q483" s="7">
        <v>1716.0251730184768</v>
      </c>
      <c r="R483" s="8">
        <v>4.0000000000000002E-4</v>
      </c>
      <c r="S483" s="8">
        <f t="shared" si="10"/>
        <v>4.2944367731960194E-4</v>
      </c>
      <c r="T483" s="8">
        <f>+Q483/'סכום נכסי הקרן'!$C$42</f>
        <v>6.7768023240674053E-5</v>
      </c>
      <c r="V483" s="86"/>
      <c r="W483" s="86"/>
    </row>
    <row r="484" spans="1:25" s="51" customFormat="1">
      <c r="A484" s="6" t="s">
        <v>730</v>
      </c>
      <c r="B484" s="17" t="s">
        <v>731</v>
      </c>
      <c r="C484" s="6" t="s">
        <v>119</v>
      </c>
      <c r="D484" s="6" t="s">
        <v>702</v>
      </c>
      <c r="E484" s="6"/>
      <c r="F484" s="6" t="s">
        <v>732</v>
      </c>
      <c r="G484" s="6" t="s">
        <v>489</v>
      </c>
      <c r="H484" s="6" t="s">
        <v>167</v>
      </c>
      <c r="I484" s="6"/>
      <c r="J484" s="17">
        <v>5.65</v>
      </c>
      <c r="K484" s="6" t="s">
        <v>65</v>
      </c>
      <c r="L484" s="18">
        <v>6.6500000000000004E-2</v>
      </c>
      <c r="M484" s="8">
        <v>0.06</v>
      </c>
      <c r="N484" s="7">
        <v>961461.57198677049</v>
      </c>
      <c r="O484" s="7">
        <v>104.66</v>
      </c>
      <c r="P484" s="7">
        <v>0</v>
      </c>
      <c r="Q484" s="7">
        <v>2561.3486650317418</v>
      </c>
      <c r="R484" s="8">
        <v>2.2000000000000001E-3</v>
      </c>
      <c r="S484" s="8">
        <f t="shared" si="10"/>
        <v>6.409900081326144E-4</v>
      </c>
      <c r="T484" s="8">
        <f>+Q484/'סכום נכסי הקרן'!$C$42</f>
        <v>1.0115092633170341E-4</v>
      </c>
      <c r="U484" s="86"/>
      <c r="V484" s="86"/>
      <c r="W484" s="86"/>
    </row>
    <row r="485" spans="1:25">
      <c r="A485" s="6" t="s">
        <v>748</v>
      </c>
      <c r="B485" s="17" t="s">
        <v>749</v>
      </c>
      <c r="C485" s="6" t="s">
        <v>119</v>
      </c>
      <c r="D485" s="6" t="s">
        <v>702</v>
      </c>
      <c r="E485" s="6"/>
      <c r="F485" s="6" t="s">
        <v>732</v>
      </c>
      <c r="G485" s="6" t="s">
        <v>489</v>
      </c>
      <c r="H485" s="6" t="s">
        <v>724</v>
      </c>
      <c r="I485" s="6"/>
      <c r="J485" s="17">
        <v>5.32</v>
      </c>
      <c r="K485" s="6" t="s">
        <v>42</v>
      </c>
      <c r="L485" s="18">
        <v>5.8000000000000003E-2</v>
      </c>
      <c r="M485" s="8">
        <v>3.4599999999999999E-2</v>
      </c>
      <c r="N485" s="7">
        <v>1625456.1737307408</v>
      </c>
      <c r="O485" s="7">
        <v>114.68</v>
      </c>
      <c r="P485" s="7">
        <v>0</v>
      </c>
      <c r="Q485" s="7">
        <v>6505.6152587201041</v>
      </c>
      <c r="R485" s="8">
        <v>6.9999999999999999E-4</v>
      </c>
      <c r="S485" s="8">
        <f t="shared" si="10"/>
        <v>1.6280619794271478E-3</v>
      </c>
      <c r="T485" s="8">
        <f>+Q485/'סכום נכסי הקרן'!$C$42</f>
        <v>2.5691504587449358E-4</v>
      </c>
      <c r="V485" s="86"/>
      <c r="W485" s="86"/>
      <c r="Y485" s="86"/>
    </row>
    <row r="486" spans="1:25">
      <c r="A486" s="6" t="s">
        <v>750</v>
      </c>
      <c r="B486" s="17" t="s">
        <v>751</v>
      </c>
      <c r="C486" s="6" t="s">
        <v>741</v>
      </c>
      <c r="D486" s="6" t="s">
        <v>702</v>
      </c>
      <c r="E486" s="6"/>
      <c r="F486" s="6" t="s">
        <v>732</v>
      </c>
      <c r="G486" s="6" t="s">
        <v>489</v>
      </c>
      <c r="H486" s="6" t="s">
        <v>167</v>
      </c>
      <c r="I486" s="6"/>
      <c r="J486" s="17">
        <v>2.04</v>
      </c>
      <c r="K486" s="6" t="s">
        <v>42</v>
      </c>
      <c r="L486" s="18">
        <v>5.5E-2</v>
      </c>
      <c r="M486" s="8">
        <v>5.3999999999999999E-2</v>
      </c>
      <c r="N486" s="7">
        <v>1505112.2479772116</v>
      </c>
      <c r="O486" s="7">
        <v>103.37</v>
      </c>
      <c r="P486" s="7">
        <v>0</v>
      </c>
      <c r="Q486" s="7">
        <v>5429.8625122618132</v>
      </c>
      <c r="R486" s="8">
        <v>1.4E-3</v>
      </c>
      <c r="S486" s="8">
        <f t="shared" si="10"/>
        <v>1.3588496027152732E-3</v>
      </c>
      <c r="T486" s="8">
        <f>+Q486/'סכום נכסי הקרן'!$C$42</f>
        <v>2.1443219756349188E-4</v>
      </c>
      <c r="V486" s="86"/>
      <c r="W486" s="86"/>
      <c r="Y486" s="93"/>
    </row>
    <row r="487" spans="1:25">
      <c r="A487" s="6" t="s">
        <v>752</v>
      </c>
      <c r="B487" s="17" t="s">
        <v>753</v>
      </c>
      <c r="C487" s="6" t="s">
        <v>119</v>
      </c>
      <c r="D487" s="6" t="s">
        <v>702</v>
      </c>
      <c r="E487" s="6"/>
      <c r="F487" s="6" t="s">
        <v>732</v>
      </c>
      <c r="G487" s="6" t="s">
        <v>489</v>
      </c>
      <c r="H487" s="6" t="s">
        <v>167</v>
      </c>
      <c r="I487" s="6"/>
      <c r="J487" s="17">
        <v>7.52</v>
      </c>
      <c r="K487" s="6" t="s">
        <v>42</v>
      </c>
      <c r="L487" s="18">
        <v>0.04</v>
      </c>
      <c r="M487" s="8">
        <v>4.1099999999999998E-2</v>
      </c>
      <c r="N487" s="7">
        <v>1806067.0139634372</v>
      </c>
      <c r="O487" s="7">
        <v>100.63</v>
      </c>
      <c r="P487" s="7">
        <v>0</v>
      </c>
      <c r="Q487" s="7">
        <v>6342.8838741684103</v>
      </c>
      <c r="R487" s="8">
        <v>1.2999999999999999E-3</v>
      </c>
      <c r="S487" s="8">
        <f t="shared" si="10"/>
        <v>1.587337655975491E-3</v>
      </c>
      <c r="T487" s="8">
        <f>+Q487/'סכום נכסי הקרן'!$C$42</f>
        <v>2.5048857589976233E-4</v>
      </c>
      <c r="V487" s="86"/>
      <c r="W487" s="86"/>
    </row>
    <row r="488" spans="1:25">
      <c r="A488" s="6" t="s">
        <v>754</v>
      </c>
      <c r="B488" s="17" t="s">
        <v>755</v>
      </c>
      <c r="C488" s="6" t="s">
        <v>741</v>
      </c>
      <c r="D488" s="6" t="s">
        <v>702</v>
      </c>
      <c r="E488" s="6"/>
      <c r="F488" s="6" t="s">
        <v>720</v>
      </c>
      <c r="G488" s="6" t="s">
        <v>489</v>
      </c>
      <c r="H488" s="6" t="s">
        <v>167</v>
      </c>
      <c r="I488" s="6"/>
      <c r="J488" s="17">
        <v>3.62</v>
      </c>
      <c r="K488" s="6" t="s">
        <v>46</v>
      </c>
      <c r="L488" s="18">
        <v>0.04</v>
      </c>
      <c r="M488" s="8">
        <v>2.86E-2</v>
      </c>
      <c r="N488" s="7">
        <v>1685650.680675854</v>
      </c>
      <c r="O488" s="7">
        <v>107.22</v>
      </c>
      <c r="P488" s="7">
        <v>0</v>
      </c>
      <c r="Q488" s="7">
        <v>7197.7899327357409</v>
      </c>
      <c r="R488" s="8">
        <v>2.5000000000000001E-3</v>
      </c>
      <c r="S488" s="8">
        <f t="shared" si="10"/>
        <v>1.8012820708515126E-3</v>
      </c>
      <c r="T488" s="8">
        <f>+Q488/'סכום נכסי הקרן'!$C$42</f>
        <v>2.842499067686307E-4</v>
      </c>
      <c r="V488" s="86"/>
      <c r="W488" s="86"/>
    </row>
    <row r="489" spans="1:25">
      <c r="A489" s="6" t="s">
        <v>756</v>
      </c>
      <c r="B489" s="17" t="s">
        <v>757</v>
      </c>
      <c r="C489" s="6" t="s">
        <v>741</v>
      </c>
      <c r="D489" s="6" t="s">
        <v>702</v>
      </c>
      <c r="E489" s="6"/>
      <c r="F489" s="6" t="s">
        <v>732</v>
      </c>
      <c r="G489" s="6" t="s">
        <v>489</v>
      </c>
      <c r="H489" s="6" t="s">
        <v>167</v>
      </c>
      <c r="I489" s="6"/>
      <c r="J489" s="17">
        <v>2.4500000000000002</v>
      </c>
      <c r="K489" s="6" t="s">
        <v>42</v>
      </c>
      <c r="L489" s="18">
        <v>5.5E-2</v>
      </c>
      <c r="M489" s="8">
        <v>5.5800000000000002E-2</v>
      </c>
      <c r="N489" s="7">
        <v>3551850.6647114339</v>
      </c>
      <c r="O489" s="7">
        <v>103.67</v>
      </c>
      <c r="P489" s="7">
        <v>0</v>
      </c>
      <c r="Q489" s="7">
        <v>12850.89050853114</v>
      </c>
      <c r="R489" s="8">
        <v>4.3E-3</v>
      </c>
      <c r="S489" s="8">
        <f t="shared" si="10"/>
        <v>3.2159980888320926E-3</v>
      </c>
      <c r="T489" s="8">
        <f>+Q489/'סכום נכסי הקרן'!$C$42</f>
        <v>5.0749806024909575E-4</v>
      </c>
      <c r="V489" s="86"/>
      <c r="W489" s="86"/>
    </row>
    <row r="490" spans="1:25">
      <c r="A490" s="6" t="s">
        <v>758</v>
      </c>
      <c r="B490" s="17" t="s">
        <v>759</v>
      </c>
      <c r="C490" s="6" t="s">
        <v>119</v>
      </c>
      <c r="D490" s="6" t="s">
        <v>702</v>
      </c>
      <c r="E490" s="6"/>
      <c r="F490" s="6" t="s">
        <v>760</v>
      </c>
      <c r="G490" s="6" t="s">
        <v>706</v>
      </c>
      <c r="H490" s="6" t="s">
        <v>167</v>
      </c>
      <c r="I490" s="6"/>
      <c r="J490" s="17">
        <v>5.43</v>
      </c>
      <c r="K490" s="6" t="s">
        <v>42</v>
      </c>
      <c r="L490" s="18">
        <v>5.2499999999999998E-2</v>
      </c>
      <c r="M490" s="8">
        <v>3.8399999999999997E-2</v>
      </c>
      <c r="N490" s="7">
        <v>903043.76867737144</v>
      </c>
      <c r="O490" s="7">
        <v>109.55</v>
      </c>
      <c r="P490" s="7">
        <v>0</v>
      </c>
      <c r="Q490" s="7">
        <v>3452.6027255653512</v>
      </c>
      <c r="R490" s="8">
        <v>1.6000000000000001E-3</v>
      </c>
      <c r="S490" s="8">
        <f t="shared" si="10"/>
        <v>8.6403068795454111E-4</v>
      </c>
      <c r="T490" s="8">
        <f>+Q490/'סכום נכסי הקרן'!$C$42</f>
        <v>1.3634768616789284E-4</v>
      </c>
      <c r="V490" s="86"/>
      <c r="W490" s="86"/>
    </row>
    <row r="491" spans="1:25">
      <c r="A491" s="6" t="s">
        <v>761</v>
      </c>
      <c r="B491" s="17" t="s">
        <v>762</v>
      </c>
      <c r="C491" s="6" t="s">
        <v>763</v>
      </c>
      <c r="D491" s="6" t="s">
        <v>702</v>
      </c>
      <c r="E491" s="6"/>
      <c r="F491" s="6" t="s">
        <v>764</v>
      </c>
      <c r="G491" s="6" t="s">
        <v>706</v>
      </c>
      <c r="H491" s="6" t="s">
        <v>167</v>
      </c>
      <c r="I491" s="6"/>
      <c r="J491" s="17">
        <v>5.71</v>
      </c>
      <c r="K491" s="6" t="s">
        <v>42</v>
      </c>
      <c r="L491" s="18">
        <v>5.3499999999999999E-2</v>
      </c>
      <c r="M491" s="8">
        <v>4.3499999999999997E-2</v>
      </c>
      <c r="N491" s="7">
        <v>301017.74717026792</v>
      </c>
      <c r="O491" s="7">
        <v>106.63</v>
      </c>
      <c r="P491" s="7">
        <v>0</v>
      </c>
      <c r="Q491" s="7">
        <v>1120.203531088722</v>
      </c>
      <c r="R491" s="8">
        <v>2.9999999999999997E-4</v>
      </c>
      <c r="S491" s="8">
        <f t="shared" si="10"/>
        <v>2.8033640257791491E-4</v>
      </c>
      <c r="T491" s="8">
        <f>+Q491/'סכום נכסי הקרן'!$C$42</f>
        <v>4.4238266502567368E-5</v>
      </c>
      <c r="V491" s="86"/>
      <c r="W491" s="86"/>
    </row>
    <row r="492" spans="1:25">
      <c r="A492" s="6" t="s">
        <v>765</v>
      </c>
      <c r="B492" s="17" t="s">
        <v>766</v>
      </c>
      <c r="C492" s="6" t="s">
        <v>767</v>
      </c>
      <c r="D492" s="6" t="s">
        <v>702</v>
      </c>
      <c r="E492" s="6"/>
      <c r="F492" s="6" t="s">
        <v>732</v>
      </c>
      <c r="G492" s="6" t="s">
        <v>706</v>
      </c>
      <c r="H492" s="6" t="s">
        <v>724</v>
      </c>
      <c r="I492" s="6"/>
      <c r="J492" s="17">
        <v>7.21</v>
      </c>
      <c r="K492" s="6" t="s">
        <v>42</v>
      </c>
      <c r="L492" s="18">
        <v>4.5999999999999999E-2</v>
      </c>
      <c r="M492" s="8">
        <v>3.9199999999999999E-2</v>
      </c>
      <c r="N492" s="7">
        <v>2710685.118689429</v>
      </c>
      <c r="O492" s="7">
        <v>106.65</v>
      </c>
      <c r="P492" s="7">
        <v>0</v>
      </c>
      <c r="Q492" s="7">
        <v>10089.400419997144</v>
      </c>
      <c r="R492" s="8">
        <v>1.6000000000000001E-3</v>
      </c>
      <c r="S492" s="8">
        <f t="shared" si="10"/>
        <v>2.5249217123616504E-3</v>
      </c>
      <c r="T492" s="8">
        <f>+Q492/'סכום נכסי הקרן'!$C$42</f>
        <v>3.984432937799748E-4</v>
      </c>
      <c r="V492" s="86"/>
      <c r="W492" s="86"/>
    </row>
    <row r="493" spans="1:25">
      <c r="A493" s="6" t="s">
        <v>768</v>
      </c>
      <c r="B493" s="17" t="s">
        <v>769</v>
      </c>
      <c r="C493" s="6" t="s">
        <v>119</v>
      </c>
      <c r="D493" s="6" t="s">
        <v>702</v>
      </c>
      <c r="E493" s="6"/>
      <c r="F493" s="6" t="s">
        <v>770</v>
      </c>
      <c r="G493" s="6" t="s">
        <v>706</v>
      </c>
      <c r="H493" s="6" t="s">
        <v>724</v>
      </c>
      <c r="I493" s="6"/>
      <c r="J493" s="17">
        <v>4.76</v>
      </c>
      <c r="K493" s="6" t="s">
        <v>42</v>
      </c>
      <c r="L493" s="18">
        <v>4.8750000000000002E-2</v>
      </c>
      <c r="M493" s="8">
        <v>3.4000000000000002E-2</v>
      </c>
      <c r="N493" s="7">
        <v>2076908.001188959</v>
      </c>
      <c r="O493" s="7">
        <v>109.61</v>
      </c>
      <c r="P493" s="7">
        <v>0</v>
      </c>
      <c r="Q493" s="7">
        <v>7944.9810217602308</v>
      </c>
      <c r="R493" s="8">
        <v>1.6000000000000001E-3</v>
      </c>
      <c r="S493" s="8">
        <f t="shared" si="10"/>
        <v>1.9882702887263678E-3</v>
      </c>
      <c r="T493" s="8">
        <f>+Q493/'סכום נכסי הקרן'!$C$42</f>
        <v>3.1375743607670514E-4</v>
      </c>
      <c r="V493" s="86"/>
      <c r="W493" s="86"/>
    </row>
    <row r="494" spans="1:25">
      <c r="A494" s="6" t="s">
        <v>771</v>
      </c>
      <c r="B494" s="17" t="s">
        <v>772</v>
      </c>
      <c r="C494" s="6" t="s">
        <v>719</v>
      </c>
      <c r="D494" s="6" t="s">
        <v>702</v>
      </c>
      <c r="E494" s="6"/>
      <c r="F494" s="6" t="s">
        <v>773</v>
      </c>
      <c r="G494" s="6" t="s">
        <v>706</v>
      </c>
      <c r="H494" s="6" t="s">
        <v>167</v>
      </c>
      <c r="I494" s="6"/>
      <c r="J494" s="17">
        <v>6.34</v>
      </c>
      <c r="K494" s="6" t="s">
        <v>2265</v>
      </c>
      <c r="L494" s="18">
        <v>5.2499999999999998E-2</v>
      </c>
      <c r="M494" s="8">
        <v>4.3900000000000002E-2</v>
      </c>
      <c r="N494" s="7">
        <v>3009995.2070955415</v>
      </c>
      <c r="O494" s="7">
        <v>109.44</v>
      </c>
      <c r="P494" s="7">
        <v>0</v>
      </c>
      <c r="Q494" s="7">
        <v>14902.68372601561</v>
      </c>
      <c r="R494" s="8">
        <v>6.0000000000000001E-3</v>
      </c>
      <c r="S494" s="8">
        <f t="shared" si="10"/>
        <v>3.7294693585256757E-3</v>
      </c>
      <c r="T494" s="8">
        <f>+Q494/'סכום נכסי הקרן'!$C$42</f>
        <v>5.8852599190989071E-4</v>
      </c>
      <c r="V494" s="86"/>
      <c r="W494" s="86"/>
    </row>
    <row r="495" spans="1:25" s="43" customFormat="1">
      <c r="A495" s="73" t="s">
        <v>774</v>
      </c>
      <c r="B495" s="74" t="s">
        <v>775</v>
      </c>
      <c r="C495" s="73" t="s">
        <v>747</v>
      </c>
      <c r="D495" s="73" t="s">
        <v>702</v>
      </c>
      <c r="E495" s="73"/>
      <c r="F495" s="73" t="s">
        <v>720</v>
      </c>
      <c r="G495" s="73" t="s">
        <v>706</v>
      </c>
      <c r="H495" s="73" t="s">
        <v>167</v>
      </c>
      <c r="I495" s="73"/>
      <c r="J495" s="74">
        <v>6.31</v>
      </c>
      <c r="K495" s="73" t="s">
        <v>46</v>
      </c>
      <c r="L495" s="84">
        <v>4.2500000000000003E-2</v>
      </c>
      <c r="M495" s="77">
        <v>4.3200000000000002E-2</v>
      </c>
      <c r="N495" s="76">
        <v>1083644.2433839496</v>
      </c>
      <c r="O495" s="76">
        <v>109.18</v>
      </c>
      <c r="P495" s="76">
        <v>0</v>
      </c>
      <c r="Q495" s="76">
        <v>4711.7864909701693</v>
      </c>
      <c r="R495" s="77">
        <v>1E-3</v>
      </c>
      <c r="S495" s="8">
        <f t="shared" si="10"/>
        <v>1.179147572682645E-3</v>
      </c>
      <c r="T495" s="8">
        <f>+Q495/'סכום נכסי הקרן'!$C$42</f>
        <v>1.8607445942270127E-4</v>
      </c>
      <c r="U495" s="88"/>
      <c r="V495" s="88"/>
    </row>
    <row r="496" spans="1:25">
      <c r="A496" s="6" t="s">
        <v>776</v>
      </c>
      <c r="B496" s="17" t="s">
        <v>777</v>
      </c>
      <c r="C496" s="6" t="s">
        <v>119</v>
      </c>
      <c r="D496" s="6" t="s">
        <v>702</v>
      </c>
      <c r="E496" s="6"/>
      <c r="F496" s="6" t="s">
        <v>119</v>
      </c>
      <c r="G496" s="6" t="s">
        <v>706</v>
      </c>
      <c r="H496" s="6" t="s">
        <v>167</v>
      </c>
      <c r="I496" s="6"/>
      <c r="J496" s="17">
        <v>6.81</v>
      </c>
      <c r="K496" s="6" t="s">
        <v>42</v>
      </c>
      <c r="L496" s="18">
        <v>6.0199999999999997E-2</v>
      </c>
      <c r="M496" s="8">
        <v>4.5900000000000003E-2</v>
      </c>
      <c r="N496" s="7">
        <v>4289503.0286401249</v>
      </c>
      <c r="O496" s="7">
        <v>111.33</v>
      </c>
      <c r="P496" s="7">
        <v>0</v>
      </c>
      <c r="Q496" s="7">
        <v>16666.507989029829</v>
      </c>
      <c r="R496" s="8">
        <v>8.9999999999999998E-4</v>
      </c>
      <c r="S496" s="8">
        <f t="shared" si="10"/>
        <v>4.1708749914756808E-3</v>
      </c>
      <c r="T496" s="8">
        <f>+Q496/'סכום נכסי הקרן'!$C$42</f>
        <v>6.5818166219248821E-4</v>
      </c>
      <c r="V496" s="86"/>
      <c r="W496" s="86"/>
    </row>
    <row r="497" spans="1:26">
      <c r="A497" s="6" t="s">
        <v>778</v>
      </c>
      <c r="B497" s="17" t="s">
        <v>779</v>
      </c>
      <c r="C497" s="6" t="s">
        <v>767</v>
      </c>
      <c r="D497" s="6" t="s">
        <v>702</v>
      </c>
      <c r="E497" s="6"/>
      <c r="F497" s="6" t="s">
        <v>705</v>
      </c>
      <c r="G497" s="6" t="s">
        <v>706</v>
      </c>
      <c r="H497" s="6" t="s">
        <v>724</v>
      </c>
      <c r="I497" s="6"/>
      <c r="J497" s="17">
        <v>6.94</v>
      </c>
      <c r="K497" s="6" t="s">
        <v>42</v>
      </c>
      <c r="L497" s="18">
        <v>5.3749999999999999E-2</v>
      </c>
      <c r="M497" s="8">
        <v>4.8000000000000001E-2</v>
      </c>
      <c r="N497" s="7">
        <v>3311284.5398570881</v>
      </c>
      <c r="O497" s="7">
        <v>104.15</v>
      </c>
      <c r="P497" s="7">
        <v>0</v>
      </c>
      <c r="Q497" s="7">
        <v>12035.97294043144</v>
      </c>
      <c r="R497" s="8">
        <v>2E-3</v>
      </c>
      <c r="S497" s="8">
        <f t="shared" si="10"/>
        <v>3.0120609889225949E-3</v>
      </c>
      <c r="T497" s="8">
        <f>+Q497/'סכום נכסי הקרן'!$C$42</f>
        <v>4.7531592588269075E-4</v>
      </c>
      <c r="V497" s="86"/>
      <c r="W497" s="86"/>
    </row>
    <row r="498" spans="1:26" s="43" customFormat="1">
      <c r="A498" s="73" t="s">
        <v>780</v>
      </c>
      <c r="B498" s="74" t="s">
        <v>781</v>
      </c>
      <c r="C498" s="73" t="s">
        <v>767</v>
      </c>
      <c r="D498" s="73" t="s">
        <v>702</v>
      </c>
      <c r="E498" s="73"/>
      <c r="F498" s="73" t="s">
        <v>720</v>
      </c>
      <c r="G498" s="73" t="s">
        <v>706</v>
      </c>
      <c r="H498" s="73" t="s">
        <v>167</v>
      </c>
      <c r="I498" s="73"/>
      <c r="J498" s="74">
        <v>7.06</v>
      </c>
      <c r="K498" s="73" t="s">
        <v>42</v>
      </c>
      <c r="L498" s="84">
        <v>4.2500000000000003E-2</v>
      </c>
      <c r="M498" s="77">
        <v>3.7699999999999997E-2</v>
      </c>
      <c r="N498" s="76">
        <v>3119790.0999999996</v>
      </c>
      <c r="O498" s="76">
        <v>104.43</v>
      </c>
      <c r="P498" s="76">
        <v>0</v>
      </c>
      <c r="Q498" s="76">
        <v>11370.452672524321</v>
      </c>
      <c r="R498" s="77">
        <v>1.4E-3</v>
      </c>
      <c r="S498" s="8">
        <f t="shared" si="10"/>
        <v>2.8455112927558228E-3</v>
      </c>
      <c r="T498" s="8">
        <f>+Q498/'סכום נכסי הקרן'!$C$42</f>
        <v>4.4903368148919097E-4</v>
      </c>
      <c r="U498" s="88"/>
      <c r="V498" s="88"/>
      <c r="Y498" s="88"/>
      <c r="Z498" s="88"/>
    </row>
    <row r="499" spans="1:26">
      <c r="A499" s="6" t="s">
        <v>782</v>
      </c>
      <c r="B499" s="17" t="s">
        <v>783</v>
      </c>
      <c r="C499" s="6" t="s">
        <v>741</v>
      </c>
      <c r="D499" s="6" t="s">
        <v>702</v>
      </c>
      <c r="E499" s="6"/>
      <c r="F499" s="6" t="s">
        <v>732</v>
      </c>
      <c r="G499" s="6" t="s">
        <v>706</v>
      </c>
      <c r="H499" s="6" t="s">
        <v>724</v>
      </c>
      <c r="I499" s="6"/>
      <c r="J499" s="17">
        <v>4.49</v>
      </c>
      <c r="K499" s="6" t="s">
        <v>46</v>
      </c>
      <c r="L499" s="18">
        <v>5.2499999999999998E-2</v>
      </c>
      <c r="M499" s="8">
        <v>4.4499999999999998E-2</v>
      </c>
      <c r="N499" s="7">
        <v>2739309.9722214253</v>
      </c>
      <c r="O499" s="7">
        <v>108.86</v>
      </c>
      <c r="P499" s="7">
        <v>0</v>
      </c>
      <c r="Q499" s="7">
        <v>11875.86611841517</v>
      </c>
      <c r="R499" s="8">
        <v>1.6000000000000001E-3</v>
      </c>
      <c r="S499" s="8">
        <f t="shared" si="10"/>
        <v>2.971993475058751E-3</v>
      </c>
      <c r="T499" s="8">
        <f>+Q499/'סכום נכסי הקרן'!$C$42</f>
        <v>4.6899310323067576E-4</v>
      </c>
      <c r="V499" s="86"/>
      <c r="W499" s="86"/>
      <c r="Y499" s="86"/>
      <c r="Z499" s="88"/>
    </row>
    <row r="500" spans="1:26">
      <c r="A500" s="6" t="s">
        <v>784</v>
      </c>
      <c r="B500" s="17" t="s">
        <v>785</v>
      </c>
      <c r="C500" s="6" t="s">
        <v>741</v>
      </c>
      <c r="D500" s="6" t="s">
        <v>702</v>
      </c>
      <c r="E500" s="6"/>
      <c r="F500" s="6" t="s">
        <v>732</v>
      </c>
      <c r="G500" s="6" t="s">
        <v>706</v>
      </c>
      <c r="H500" s="6" t="s">
        <v>724</v>
      </c>
      <c r="I500" s="6"/>
      <c r="J500" s="17">
        <v>5.66</v>
      </c>
      <c r="K500" s="6" t="s">
        <v>42</v>
      </c>
      <c r="L500" s="18">
        <v>6.3750000000000001E-2</v>
      </c>
      <c r="M500" s="8">
        <v>5.6000000000000001E-2</v>
      </c>
      <c r="N500" s="7">
        <v>1204096.2780737705</v>
      </c>
      <c r="O500" s="7">
        <v>106.88</v>
      </c>
      <c r="P500" s="7">
        <v>0</v>
      </c>
      <c r="Q500" s="7">
        <v>4491.4139759983091</v>
      </c>
      <c r="R500" s="8">
        <v>5.0000000000000001E-4</v>
      </c>
      <c r="S500" s="8">
        <f t="shared" si="10"/>
        <v>1.1239982749347468E-3</v>
      </c>
      <c r="T500" s="8">
        <f>+Q500/'סכום נכסי הקרן'!$C$42</f>
        <v>1.7737166767405247E-4</v>
      </c>
      <c r="V500" s="86"/>
      <c r="W500" s="86"/>
      <c r="Y500" s="86"/>
      <c r="Z500" s="88"/>
    </row>
    <row r="501" spans="1:26">
      <c r="A501" s="6" t="s">
        <v>786</v>
      </c>
      <c r="B501" s="17" t="s">
        <v>787</v>
      </c>
      <c r="C501" s="6" t="s">
        <v>767</v>
      </c>
      <c r="D501" s="6" t="s">
        <v>702</v>
      </c>
      <c r="E501" s="6"/>
      <c r="F501" s="6" t="s">
        <v>788</v>
      </c>
      <c r="G501" s="6" t="s">
        <v>706</v>
      </c>
      <c r="H501" s="6" t="s">
        <v>167</v>
      </c>
      <c r="I501" s="6"/>
      <c r="J501" s="17">
        <v>4.8600000000000003</v>
      </c>
      <c r="K501" s="6" t="s">
        <v>42</v>
      </c>
      <c r="L501" s="18">
        <v>4.7500000000000001E-2</v>
      </c>
      <c r="M501" s="8">
        <v>4.0099999999999997E-2</v>
      </c>
      <c r="N501" s="7">
        <v>1655501.1291613437</v>
      </c>
      <c r="O501" s="7">
        <v>106.01</v>
      </c>
      <c r="P501" s="7">
        <v>0</v>
      </c>
      <c r="Q501" s="7">
        <v>6124.9386471135522</v>
      </c>
      <c r="R501" s="8">
        <v>3.0000000000000001E-3</v>
      </c>
      <c r="S501" s="8">
        <f t="shared" si="10"/>
        <v>1.5327957988790356E-3</v>
      </c>
      <c r="T501" s="8">
        <f>+Q501/'סכום נכסי הקרן'!$C$42</f>
        <v>2.4188164084748231E-4</v>
      </c>
      <c r="V501" s="86"/>
      <c r="W501" s="86"/>
      <c r="Y501" s="86"/>
    </row>
    <row r="502" spans="1:26">
      <c r="A502" s="6" t="s">
        <v>789</v>
      </c>
      <c r="B502" s="17" t="s">
        <v>790</v>
      </c>
      <c r="C502" s="6" t="s">
        <v>767</v>
      </c>
      <c r="D502" s="6" t="s">
        <v>702</v>
      </c>
      <c r="E502" s="6"/>
      <c r="F502" s="6" t="s">
        <v>791</v>
      </c>
      <c r="G502" s="6" t="s">
        <v>706</v>
      </c>
      <c r="H502" s="6" t="s">
        <v>167</v>
      </c>
      <c r="I502" s="6"/>
      <c r="J502" s="17">
        <v>5.14</v>
      </c>
      <c r="K502" s="6" t="s">
        <v>42</v>
      </c>
      <c r="L502" s="18">
        <v>3.5000000000000003E-2</v>
      </c>
      <c r="M502" s="8">
        <v>3.27E-2</v>
      </c>
      <c r="N502" s="7">
        <v>963251.0710822749</v>
      </c>
      <c r="O502" s="7">
        <v>102.45</v>
      </c>
      <c r="P502" s="7">
        <v>0</v>
      </c>
      <c r="Q502" s="7">
        <v>3444.1090209100294</v>
      </c>
      <c r="R502" s="8">
        <v>1.4E-3</v>
      </c>
      <c r="S502" s="8">
        <f t="shared" si="10"/>
        <v>8.6190509689760338E-4</v>
      </c>
      <c r="T502" s="8">
        <f>+Q502/'סכום נכסי הקרן'!$C$42</f>
        <v>1.3601225893551211E-4</v>
      </c>
      <c r="V502" s="86"/>
      <c r="W502" s="86"/>
    </row>
    <row r="503" spans="1:26">
      <c r="A503" s="6" t="s">
        <v>792</v>
      </c>
      <c r="B503" s="17" t="s">
        <v>793</v>
      </c>
      <c r="C503" s="6" t="s">
        <v>767</v>
      </c>
      <c r="D503" s="6" t="s">
        <v>702</v>
      </c>
      <c r="E503" s="6"/>
      <c r="F503" s="6" t="s">
        <v>705</v>
      </c>
      <c r="G503" s="6" t="s">
        <v>706</v>
      </c>
      <c r="H503" s="6" t="s">
        <v>724</v>
      </c>
      <c r="I503" s="6"/>
      <c r="J503" s="17">
        <v>0.79</v>
      </c>
      <c r="K503" s="6" t="s">
        <v>42</v>
      </c>
      <c r="L503" s="18">
        <v>5.6250000000000001E-2</v>
      </c>
      <c r="M503" s="8">
        <v>4.82E-2</v>
      </c>
      <c r="N503" s="7">
        <v>1791076.630446363</v>
      </c>
      <c r="O503" s="7">
        <v>103.7</v>
      </c>
      <c r="P503" s="7">
        <v>0</v>
      </c>
      <c r="Q503" s="7">
        <v>6482.1391655473462</v>
      </c>
      <c r="R503" s="8">
        <v>4.3E-3</v>
      </c>
      <c r="S503" s="8">
        <f t="shared" si="10"/>
        <v>1.6221869724985063E-3</v>
      </c>
      <c r="T503" s="8">
        <f>+Q503/'סכום נכסי הקרן'!$C$42</f>
        <v>2.5598794500630921E-4</v>
      </c>
      <c r="V503" s="86"/>
      <c r="W503" s="86"/>
    </row>
    <row r="504" spans="1:26">
      <c r="A504" s="6" t="s">
        <v>794</v>
      </c>
      <c r="B504" s="17" t="s">
        <v>795</v>
      </c>
      <c r="C504" s="6" t="s">
        <v>747</v>
      </c>
      <c r="D504" s="6" t="s">
        <v>702</v>
      </c>
      <c r="E504" s="6"/>
      <c r="F504" s="6" t="s">
        <v>723</v>
      </c>
      <c r="G504" s="6" t="s">
        <v>706</v>
      </c>
      <c r="H504" s="6" t="s">
        <v>167</v>
      </c>
      <c r="I504" s="6"/>
      <c r="J504" s="17">
        <v>5.78</v>
      </c>
      <c r="K504" s="6" t="s">
        <v>46</v>
      </c>
      <c r="L504" s="18">
        <v>4.6249999999999999E-2</v>
      </c>
      <c r="M504" s="8">
        <v>3.39E-2</v>
      </c>
      <c r="N504" s="7">
        <v>1264204.92519267</v>
      </c>
      <c r="O504" s="7">
        <v>112.13</v>
      </c>
      <c r="P504" s="7">
        <v>0</v>
      </c>
      <c r="Q504" s="7">
        <v>5645.4047532783379</v>
      </c>
      <c r="R504" s="8">
        <v>1.1000000000000001E-3</v>
      </c>
      <c r="S504" s="8">
        <f t="shared" si="10"/>
        <v>1.4127901008240662E-3</v>
      </c>
      <c r="T504" s="8">
        <f>+Q504/'סכום נכסי הקרן'!$C$42</f>
        <v>2.22944235631594E-4</v>
      </c>
      <c r="V504" s="86"/>
      <c r="W504" s="86"/>
    </row>
    <row r="505" spans="1:26">
      <c r="A505" s="6" t="s">
        <v>796</v>
      </c>
      <c r="B505" s="17" t="s">
        <v>797</v>
      </c>
      <c r="C505" s="6" t="s">
        <v>747</v>
      </c>
      <c r="D505" s="6" t="s">
        <v>702</v>
      </c>
      <c r="E505" s="6"/>
      <c r="F505" s="6" t="s">
        <v>764</v>
      </c>
      <c r="G505" s="6" t="s">
        <v>706</v>
      </c>
      <c r="H505" s="6" t="s">
        <v>167</v>
      </c>
      <c r="I505" s="6"/>
      <c r="J505" s="17">
        <v>7.23</v>
      </c>
      <c r="K505" s="6" t="s">
        <v>46</v>
      </c>
      <c r="L505" s="18">
        <v>0.05</v>
      </c>
      <c r="M505" s="8">
        <v>3.9899999999999998E-2</v>
      </c>
      <c r="N505" s="7">
        <v>602010.49955490057</v>
      </c>
      <c r="O505" s="7">
        <v>116.07</v>
      </c>
      <c r="P505" s="7">
        <v>0</v>
      </c>
      <c r="Q505" s="7">
        <v>2782.7861595639079</v>
      </c>
      <c r="R505" s="8">
        <v>4.0000000000000002E-4</v>
      </c>
      <c r="S505" s="8">
        <f t="shared" si="10"/>
        <v>6.9640582221479439E-4</v>
      </c>
      <c r="T505" s="8">
        <f>+Q505/'סכום נכסי הקרן'!$C$42</f>
        <v>1.0989577548179853E-4</v>
      </c>
      <c r="V505" s="86"/>
      <c r="W505" s="86"/>
    </row>
    <row r="506" spans="1:26">
      <c r="A506" s="6" t="s">
        <v>798</v>
      </c>
      <c r="B506" s="17" t="s">
        <v>799</v>
      </c>
      <c r="C506" s="6" t="s">
        <v>747</v>
      </c>
      <c r="D506" s="6" t="s">
        <v>702</v>
      </c>
      <c r="E506" s="6"/>
      <c r="F506" s="6" t="s">
        <v>764</v>
      </c>
      <c r="G506" s="6" t="s">
        <v>706</v>
      </c>
      <c r="H506" s="6" t="s">
        <v>167</v>
      </c>
      <c r="I506" s="6"/>
      <c r="J506" s="17">
        <v>3.97</v>
      </c>
      <c r="K506" s="6" t="s">
        <v>2265</v>
      </c>
      <c r="L506" s="18">
        <v>5.8749999999999997E-2</v>
      </c>
      <c r="M506" s="8">
        <v>4.1300000000000003E-2</v>
      </c>
      <c r="N506" s="7">
        <v>1168825.9880254823</v>
      </c>
      <c r="O506" s="7">
        <v>113.48</v>
      </c>
      <c r="P506" s="7">
        <v>0</v>
      </c>
      <c r="Q506" s="7">
        <v>6000.56</v>
      </c>
      <c r="R506" s="8">
        <v>1.8E-3</v>
      </c>
      <c r="S506" s="8">
        <f t="shared" si="10"/>
        <v>1.5016694352123963E-3</v>
      </c>
      <c r="T506" s="8">
        <f>+Q506/'סכום נכסי הקרן'!$C$42</f>
        <v>2.3696976940132606E-4</v>
      </c>
      <c r="V506" s="86"/>
      <c r="W506" s="86"/>
    </row>
    <row r="507" spans="1:26">
      <c r="A507" s="6" t="s">
        <v>800</v>
      </c>
      <c r="B507" s="17" t="s">
        <v>801</v>
      </c>
      <c r="C507" s="6" t="s">
        <v>747</v>
      </c>
      <c r="D507" s="6" t="s">
        <v>702</v>
      </c>
      <c r="E507" s="6"/>
      <c r="F507" s="6" t="s">
        <v>764</v>
      </c>
      <c r="G507" s="6" t="s">
        <v>706</v>
      </c>
      <c r="H507" s="6" t="s">
        <v>167</v>
      </c>
      <c r="I507" s="6"/>
      <c r="J507" s="17">
        <v>5.55</v>
      </c>
      <c r="K507" s="6" t="s">
        <v>46</v>
      </c>
      <c r="L507" s="18">
        <v>5.2499999999999998E-2</v>
      </c>
      <c r="M507" s="8">
        <v>3.6900000000000002E-2</v>
      </c>
      <c r="N507" s="7">
        <v>903016.21013202029</v>
      </c>
      <c r="O507" s="7">
        <v>116.53</v>
      </c>
      <c r="P507" s="7">
        <v>0</v>
      </c>
      <c r="Q507" s="7">
        <v>4190.7241748482038</v>
      </c>
      <c r="R507" s="8">
        <v>8.0000000000000004E-4</v>
      </c>
      <c r="S507" s="8">
        <f t="shared" si="10"/>
        <v>1.048749184205347E-3</v>
      </c>
      <c r="T507" s="8">
        <f>+Q507/'סכום נכסי הקרן'!$C$42</f>
        <v>1.6549704383229919E-4</v>
      </c>
      <c r="V507" s="86"/>
      <c r="W507" s="86"/>
    </row>
    <row r="508" spans="1:26">
      <c r="A508" s="6" t="s">
        <v>802</v>
      </c>
      <c r="B508" s="17" t="s">
        <v>803</v>
      </c>
      <c r="C508" s="6" t="s">
        <v>747</v>
      </c>
      <c r="D508" s="6" t="s">
        <v>702</v>
      </c>
      <c r="E508" s="6"/>
      <c r="F508" s="6" t="s">
        <v>732</v>
      </c>
      <c r="G508" s="6" t="s">
        <v>706</v>
      </c>
      <c r="H508" s="6" t="s">
        <v>724</v>
      </c>
      <c r="I508" s="6"/>
      <c r="J508" s="17">
        <v>2.81</v>
      </c>
      <c r="K508" s="6" t="s">
        <v>46</v>
      </c>
      <c r="L508" s="18">
        <v>5.5E-2</v>
      </c>
      <c r="M508" s="8">
        <v>3.32E-2</v>
      </c>
      <c r="N508" s="7">
        <v>4093647.3433679827</v>
      </c>
      <c r="O508" s="7">
        <v>106.25</v>
      </c>
      <c r="P508" s="7">
        <v>0</v>
      </c>
      <c r="Q508" s="7">
        <v>17321.884954023179</v>
      </c>
      <c r="R508" s="8">
        <v>2.5000000000000001E-3</v>
      </c>
      <c r="S508" s="8">
        <f t="shared" si="10"/>
        <v>4.3348862765678689E-3</v>
      </c>
      <c r="T508" s="8">
        <f>+Q508/'סכום נכסי הקרן'!$C$42</f>
        <v>6.8406333461396474E-4</v>
      </c>
      <c r="V508" s="86"/>
      <c r="W508" s="86"/>
    </row>
    <row r="509" spans="1:26">
      <c r="A509" s="6" t="s">
        <v>804</v>
      </c>
      <c r="B509" s="17" t="s">
        <v>805</v>
      </c>
      <c r="C509" s="6" t="s">
        <v>741</v>
      </c>
      <c r="D509" s="6" t="s">
        <v>702</v>
      </c>
      <c r="E509" s="6"/>
      <c r="F509" s="6" t="s">
        <v>732</v>
      </c>
      <c r="G509" s="6" t="s">
        <v>706</v>
      </c>
      <c r="H509" s="6" t="s">
        <v>724</v>
      </c>
      <c r="I509" s="6"/>
      <c r="K509" s="6" t="s">
        <v>42</v>
      </c>
      <c r="L509" s="18">
        <v>5.6250000000000001E-2</v>
      </c>
      <c r="M509" s="8">
        <v>5.4300000000000001E-2</v>
      </c>
      <c r="N509" s="7">
        <v>2287706.9977977783</v>
      </c>
      <c r="O509" s="7">
        <v>104.45</v>
      </c>
      <c r="P509" s="7">
        <v>0</v>
      </c>
      <c r="Q509" s="7">
        <v>8339.3897576072304</v>
      </c>
      <c r="R509" s="8">
        <v>3.3999999999999998E-3</v>
      </c>
      <c r="S509" s="8">
        <f t="shared" si="10"/>
        <v>2.0869730004069772E-3</v>
      </c>
      <c r="T509" s="8">
        <f>+Q509/'סכום נכסי הקרן'!$C$42</f>
        <v>3.2933314020824151E-4</v>
      </c>
      <c r="V509" s="86"/>
      <c r="W509" s="86"/>
    </row>
    <row r="510" spans="1:26">
      <c r="A510" s="6" t="s">
        <v>806</v>
      </c>
      <c r="B510" s="17" t="s">
        <v>807</v>
      </c>
      <c r="C510" s="6" t="s">
        <v>719</v>
      </c>
      <c r="D510" s="6" t="s">
        <v>702</v>
      </c>
      <c r="E510" s="6"/>
      <c r="F510" s="6" t="s">
        <v>732</v>
      </c>
      <c r="G510" s="6" t="s">
        <v>706</v>
      </c>
      <c r="H510" s="6" t="s">
        <v>167</v>
      </c>
      <c r="I510" s="6"/>
      <c r="J510" s="17">
        <v>5.45</v>
      </c>
      <c r="K510" s="6" t="s">
        <v>42</v>
      </c>
      <c r="L510" s="18">
        <v>5.1999999999999998E-2</v>
      </c>
      <c r="M510" s="8">
        <v>0.04</v>
      </c>
      <c r="N510" s="7">
        <v>601995.35601371131</v>
      </c>
      <c r="O510" s="7">
        <v>109.28</v>
      </c>
      <c r="P510" s="7">
        <v>0</v>
      </c>
      <c r="Q510" s="7">
        <v>2295.9332324307252</v>
      </c>
      <c r="R510" s="8">
        <v>5.0000000000000001E-4</v>
      </c>
      <c r="S510" s="8">
        <f t="shared" si="10"/>
        <v>5.745685003449042E-4</v>
      </c>
      <c r="T510" s="8">
        <f>+Q510/'סכום נכסי הקרן'!$C$42</f>
        <v>9.0669332303976635E-5</v>
      </c>
      <c r="V510" s="86"/>
      <c r="W510" s="86"/>
    </row>
    <row r="511" spans="1:26">
      <c r="A511" s="6" t="s">
        <v>808</v>
      </c>
      <c r="B511" s="17" t="s">
        <v>809</v>
      </c>
      <c r="C511" s="6" t="s">
        <v>119</v>
      </c>
      <c r="D511" s="6" t="s">
        <v>702</v>
      </c>
      <c r="E511" s="6"/>
      <c r="F511" s="6" t="s">
        <v>810</v>
      </c>
      <c r="G511" s="6" t="s">
        <v>706</v>
      </c>
      <c r="H511" s="6" t="s">
        <v>167</v>
      </c>
      <c r="I511" s="6"/>
      <c r="J511" s="17">
        <v>5.97</v>
      </c>
      <c r="K511" s="6" t="s">
        <v>42</v>
      </c>
      <c r="L511" s="18">
        <v>3.875E-2</v>
      </c>
      <c r="M511" s="8">
        <v>3.5099999999999999E-2</v>
      </c>
      <c r="N511" s="7">
        <v>903045.32764783618</v>
      </c>
      <c r="O511" s="7">
        <v>103.3</v>
      </c>
      <c r="P511" s="7">
        <v>0</v>
      </c>
      <c r="Q511" s="7">
        <v>3255.6319238761498</v>
      </c>
      <c r="R511" s="8">
        <v>1.5E-3</v>
      </c>
      <c r="S511" s="8">
        <f t="shared" si="10"/>
        <v>8.1473778320465841E-4</v>
      </c>
      <c r="T511" s="8">
        <f>+Q511/'סכום נכסי הקרן'!$C$42</f>
        <v>1.2856905793068093E-4</v>
      </c>
      <c r="V511" s="86"/>
      <c r="W511" s="86"/>
    </row>
    <row r="512" spans="1:26">
      <c r="A512" s="6" t="s">
        <v>811</v>
      </c>
      <c r="B512" s="17" t="s">
        <v>812</v>
      </c>
      <c r="C512" s="6" t="s">
        <v>119</v>
      </c>
      <c r="D512" s="6" t="s">
        <v>702</v>
      </c>
      <c r="E512" s="6"/>
      <c r="F512" s="6" t="s">
        <v>813</v>
      </c>
      <c r="G512" s="6" t="s">
        <v>706</v>
      </c>
      <c r="H512" s="6" t="s">
        <v>167</v>
      </c>
      <c r="I512" s="6"/>
      <c r="J512" s="17">
        <v>3.44</v>
      </c>
      <c r="K512" s="6" t="s">
        <v>46</v>
      </c>
      <c r="L512" s="18">
        <v>3.7499999999999999E-2</v>
      </c>
      <c r="M512" s="8">
        <v>2.9700000000000001E-2</v>
      </c>
      <c r="N512" s="7">
        <v>1324471.3189135799</v>
      </c>
      <c r="O512" s="7">
        <v>106.82</v>
      </c>
      <c r="P512" s="7">
        <v>0</v>
      </c>
      <c r="Q512" s="7">
        <v>5634.4420468538328</v>
      </c>
      <c r="R512" s="8">
        <v>1E-3</v>
      </c>
      <c r="S512" s="8">
        <f t="shared" si="10"/>
        <v>1.4100466300205269E-3</v>
      </c>
      <c r="T512" s="8">
        <f>+Q512/'סכום נכסי הקרן'!$C$42</f>
        <v>2.2251130436960688E-4</v>
      </c>
      <c r="V512" s="86"/>
      <c r="W512" s="86"/>
    </row>
    <row r="513" spans="1:23">
      <c r="A513" s="6" t="s">
        <v>2335</v>
      </c>
      <c r="B513" s="17" t="s">
        <v>2336</v>
      </c>
      <c r="C513" s="6" t="s">
        <v>119</v>
      </c>
      <c r="D513" s="6" t="s">
        <v>702</v>
      </c>
      <c r="E513" s="6"/>
      <c r="F513" s="6" t="s">
        <v>720</v>
      </c>
      <c r="G513" s="6" t="s">
        <v>706</v>
      </c>
      <c r="H513" s="6" t="s">
        <v>724</v>
      </c>
      <c r="I513" s="6"/>
      <c r="J513" s="17">
        <v>8.3699999999999992</v>
      </c>
      <c r="K513" s="6" t="s">
        <v>46</v>
      </c>
      <c r="L513" s="18">
        <v>3.2500000000000001E-2</v>
      </c>
      <c r="M513" s="8">
        <v>2.9399999999999999E-2</v>
      </c>
      <c r="N513" s="7">
        <v>1444843.9318268429</v>
      </c>
      <c r="O513" s="7">
        <v>99.15</v>
      </c>
      <c r="P513" s="7">
        <v>0</v>
      </c>
      <c r="Q513" s="7">
        <v>5705.181185353149</v>
      </c>
      <c r="R513" s="8">
        <v>2.5999999999999999E-3</v>
      </c>
      <c r="S513" s="8">
        <f t="shared" si="10"/>
        <v>1.4277494447840955E-3</v>
      </c>
      <c r="T513" s="8">
        <f>+Q513/'סכום נכסי הקרן'!$C$42</f>
        <v>2.2530488319188872E-4</v>
      </c>
      <c r="V513" s="86"/>
      <c r="W513" s="86"/>
    </row>
    <row r="514" spans="1:23">
      <c r="A514" s="6" t="s">
        <v>814</v>
      </c>
      <c r="B514" s="17" t="s">
        <v>815</v>
      </c>
      <c r="C514" s="6" t="s">
        <v>119</v>
      </c>
      <c r="D514" s="6" t="s">
        <v>702</v>
      </c>
      <c r="E514" s="6"/>
      <c r="F514" s="6" t="s">
        <v>732</v>
      </c>
      <c r="G514" s="6" t="s">
        <v>706</v>
      </c>
      <c r="H514" s="6" t="s">
        <v>167</v>
      </c>
      <c r="I514" s="6"/>
      <c r="J514" s="17">
        <v>6.71</v>
      </c>
      <c r="K514" s="6" t="s">
        <v>42</v>
      </c>
      <c r="L514" s="18">
        <v>4.8750000000000002E-2</v>
      </c>
      <c r="M514" s="8">
        <v>4.0300000000000002E-2</v>
      </c>
      <c r="N514" s="7">
        <v>1505320.3636772714</v>
      </c>
      <c r="O514" s="7">
        <v>106.23</v>
      </c>
      <c r="P514" s="7">
        <v>0</v>
      </c>
      <c r="Q514" s="7">
        <v>5580.8653599469362</v>
      </c>
      <c r="R514" s="8">
        <v>1.8E-3</v>
      </c>
      <c r="S514" s="8">
        <f t="shared" si="10"/>
        <v>1.3966388025564184E-3</v>
      </c>
      <c r="T514" s="8">
        <f>+Q514/'סכום נכסי הקרן'!$C$42</f>
        <v>2.2039549265509786E-4</v>
      </c>
      <c r="V514" s="86"/>
      <c r="W514" s="86"/>
    </row>
    <row r="515" spans="1:23">
      <c r="A515" s="6" t="s">
        <v>816</v>
      </c>
      <c r="B515" s="17" t="s">
        <v>817</v>
      </c>
      <c r="C515" s="6" t="s">
        <v>747</v>
      </c>
      <c r="D515" s="6" t="s">
        <v>702</v>
      </c>
      <c r="E515" s="6"/>
      <c r="F515" s="6" t="s">
        <v>732</v>
      </c>
      <c r="G515" s="6" t="s">
        <v>677</v>
      </c>
      <c r="H515" s="6" t="s">
        <v>167</v>
      </c>
      <c r="I515" s="6"/>
      <c r="J515" s="17">
        <v>2.0499999999999998</v>
      </c>
      <c r="K515" s="6" t="s">
        <v>42</v>
      </c>
      <c r="L515" s="18">
        <v>6.6250000000000003E-2</v>
      </c>
      <c r="M515" s="8">
        <v>6.4500000000000002E-2</v>
      </c>
      <c r="N515" s="7">
        <v>3461211.7473494755</v>
      </c>
      <c r="O515" s="7">
        <v>103.36</v>
      </c>
      <c r="P515" s="7">
        <v>0</v>
      </c>
      <c r="Q515" s="7">
        <v>12485.50453259086</v>
      </c>
      <c r="R515" s="8">
        <v>2.5000000000000001E-3</v>
      </c>
      <c r="S515" s="8">
        <f t="shared" si="10"/>
        <v>3.1245584645095675E-3</v>
      </c>
      <c r="T515" s="8">
        <f>+Q515/'סכום נכסי הקרן'!$C$42</f>
        <v>4.9306850193103096E-4</v>
      </c>
      <c r="V515" s="86"/>
      <c r="W515" s="86"/>
    </row>
    <row r="516" spans="1:23">
      <c r="A516" s="6" t="s">
        <v>818</v>
      </c>
      <c r="B516" s="17" t="s">
        <v>819</v>
      </c>
      <c r="C516" s="6" t="s">
        <v>747</v>
      </c>
      <c r="D516" s="6" t="s">
        <v>702</v>
      </c>
      <c r="E516" s="6"/>
      <c r="F516" s="6" t="s">
        <v>732</v>
      </c>
      <c r="G516" s="6" t="s">
        <v>677</v>
      </c>
      <c r="H516" s="6" t="s">
        <v>167</v>
      </c>
      <c r="I516" s="6"/>
      <c r="J516" s="17">
        <v>6.4</v>
      </c>
      <c r="K516" s="6" t="s">
        <v>42</v>
      </c>
      <c r="L516" s="18">
        <v>8.1250000000000003E-2</v>
      </c>
      <c r="M516" s="8">
        <v>5.7599999999999998E-2</v>
      </c>
      <c r="N516" s="7">
        <v>1053564.4114433706</v>
      </c>
      <c r="O516" s="7">
        <v>116.79</v>
      </c>
      <c r="P516" s="7">
        <v>0</v>
      </c>
      <c r="Q516" s="7">
        <v>4294.2979876752479</v>
      </c>
      <c r="R516" s="8">
        <v>8.0000000000000004E-4</v>
      </c>
      <c r="S516" s="8">
        <f t="shared" si="10"/>
        <v>1.0746690365209279E-3</v>
      </c>
      <c r="T516" s="8">
        <f>+Q516/'סכום נכסי הקרן'!$C$42</f>
        <v>1.6958730583145273E-4</v>
      </c>
      <c r="V516" s="86"/>
      <c r="W516" s="86"/>
    </row>
    <row r="517" spans="1:23">
      <c r="A517" s="6" t="s">
        <v>820</v>
      </c>
      <c r="B517" s="17" t="s">
        <v>821</v>
      </c>
      <c r="C517" s="6" t="s">
        <v>741</v>
      </c>
      <c r="D517" s="6" t="s">
        <v>702</v>
      </c>
      <c r="E517" s="6"/>
      <c r="F517" s="6" t="s">
        <v>720</v>
      </c>
      <c r="G517" s="6" t="s">
        <v>677</v>
      </c>
      <c r="H517" s="6" t="s">
        <v>167</v>
      </c>
      <c r="I517" s="6"/>
      <c r="J517" s="17">
        <v>4.87</v>
      </c>
      <c r="K517" s="6" t="s">
        <v>46</v>
      </c>
      <c r="L517" s="18">
        <v>3.7499999999999999E-2</v>
      </c>
      <c r="M517" s="8">
        <v>4.36E-2</v>
      </c>
      <c r="N517" s="7">
        <v>3010028.4080297574</v>
      </c>
      <c r="O517" s="7">
        <v>103.76</v>
      </c>
      <c r="P517" s="7">
        <v>0</v>
      </c>
      <c r="Q517" s="7">
        <v>12438.165808853701</v>
      </c>
      <c r="R517" s="8">
        <v>4.4999999999999997E-3</v>
      </c>
      <c r="S517" s="8">
        <f t="shared" si="10"/>
        <v>3.1127117177829192E-3</v>
      </c>
      <c r="T517" s="8">
        <f>+Q517/'סכום נכסי הקרן'!$C$42</f>
        <v>4.9119903533995481E-4</v>
      </c>
      <c r="V517" s="86"/>
      <c r="W517" s="86"/>
    </row>
    <row r="518" spans="1:23">
      <c r="A518" s="6" t="s">
        <v>2337</v>
      </c>
      <c r="B518" s="17" t="s">
        <v>2338</v>
      </c>
      <c r="C518" s="6" t="s">
        <v>119</v>
      </c>
      <c r="D518" s="6" t="s">
        <v>702</v>
      </c>
      <c r="E518" s="6"/>
      <c r="F518" s="6" t="s">
        <v>720</v>
      </c>
      <c r="G518" s="6" t="s">
        <v>677</v>
      </c>
      <c r="H518" s="6" t="s">
        <v>167</v>
      </c>
      <c r="I518" s="6"/>
      <c r="J518" s="17">
        <v>5.03</v>
      </c>
      <c r="K518" s="6" t="s">
        <v>42</v>
      </c>
      <c r="L518" s="18">
        <v>5.2499999999999998E-2</v>
      </c>
      <c r="M518" s="8">
        <v>5.5500000000000001E-2</v>
      </c>
      <c r="N518" s="7">
        <v>1279236.2684315001</v>
      </c>
      <c r="O518" s="7">
        <v>99.06</v>
      </c>
      <c r="P518" s="7">
        <v>0</v>
      </c>
      <c r="Q518" s="7">
        <v>4422.5679518037723</v>
      </c>
      <c r="R518" s="8">
        <v>2.3E-3</v>
      </c>
      <c r="S518" s="8">
        <f t="shared" si="10"/>
        <v>1.1067692212682841E-3</v>
      </c>
      <c r="T518" s="8">
        <f>+Q518/'סכום נכסי הקרן'!$C$42</f>
        <v>1.7465285035073974E-4</v>
      </c>
      <c r="V518" s="86"/>
      <c r="W518" s="86"/>
    </row>
    <row r="519" spans="1:23">
      <c r="A519" s="6" t="s">
        <v>822</v>
      </c>
      <c r="B519" s="17" t="s">
        <v>823</v>
      </c>
      <c r="C519" s="6" t="s">
        <v>747</v>
      </c>
      <c r="D519" s="6" t="s">
        <v>702</v>
      </c>
      <c r="E519" s="6"/>
      <c r="F519" s="6" t="s">
        <v>732</v>
      </c>
      <c r="G519" s="6" t="s">
        <v>677</v>
      </c>
      <c r="H519" s="6" t="s">
        <v>724</v>
      </c>
      <c r="I519" s="6"/>
      <c r="J519" s="17">
        <v>3.94</v>
      </c>
      <c r="K519" s="6" t="s">
        <v>42</v>
      </c>
      <c r="L519" s="18">
        <v>6.7500000000000004E-2</v>
      </c>
      <c r="M519" s="8">
        <v>6.4299999999999996E-2</v>
      </c>
      <c r="N519" s="7">
        <v>3612234.453514812</v>
      </c>
      <c r="O519" s="7">
        <v>108.24</v>
      </c>
      <c r="P519" s="7">
        <v>0</v>
      </c>
      <c r="Q519" s="7">
        <v>13645.490177970671</v>
      </c>
      <c r="R519" s="8">
        <v>4.3E-3</v>
      </c>
      <c r="S519" s="8">
        <f t="shared" si="10"/>
        <v>3.4148505354082816E-3</v>
      </c>
      <c r="T519" s="8">
        <f>+Q519/'סכום נכסי הקרן'!$C$42</f>
        <v>5.3887781487757297E-4</v>
      </c>
      <c r="V519" s="86"/>
      <c r="W519" s="86"/>
    </row>
    <row r="520" spans="1:23">
      <c r="A520" s="6" t="s">
        <v>824</v>
      </c>
      <c r="B520" s="17" t="s">
        <v>825</v>
      </c>
      <c r="C520" s="6" t="s">
        <v>767</v>
      </c>
      <c r="D520" s="6" t="s">
        <v>702</v>
      </c>
      <c r="E520" s="6"/>
      <c r="F520" s="6" t="s">
        <v>715</v>
      </c>
      <c r="G520" s="6" t="s">
        <v>677</v>
      </c>
      <c r="H520" s="6" t="s">
        <v>724</v>
      </c>
      <c r="I520" s="6"/>
      <c r="J520" s="17">
        <v>5.24</v>
      </c>
      <c r="K520" s="6" t="s">
        <v>42</v>
      </c>
      <c r="L520" s="18">
        <v>6.4500000000000002E-2</v>
      </c>
      <c r="M520" s="8">
        <v>5.0700000000000002E-2</v>
      </c>
      <c r="N520" s="7">
        <v>1264272.0161223351</v>
      </c>
      <c r="O520" s="7">
        <v>110.12</v>
      </c>
      <c r="P520" s="7">
        <v>0</v>
      </c>
      <c r="Q520" s="7">
        <v>4858.8350410971652</v>
      </c>
      <c r="R520" s="8">
        <v>1.5E-3</v>
      </c>
      <c r="S520" s="8">
        <f t="shared" si="10"/>
        <v>1.2159471902546729E-3</v>
      </c>
      <c r="T520" s="8">
        <f>+Q520/'סכום נכסי הקרן'!$C$42</f>
        <v>1.9188159425918212E-4</v>
      </c>
      <c r="V520" s="86"/>
      <c r="W520" s="86"/>
    </row>
    <row r="521" spans="1:23">
      <c r="A521" s="6" t="s">
        <v>826</v>
      </c>
      <c r="B521" s="17" t="s">
        <v>827</v>
      </c>
      <c r="C521" s="6" t="s">
        <v>763</v>
      </c>
      <c r="D521" s="6" t="s">
        <v>702</v>
      </c>
      <c r="E521" s="6"/>
      <c r="F521" s="6" t="s">
        <v>715</v>
      </c>
      <c r="G521" s="6" t="s">
        <v>677</v>
      </c>
      <c r="H521" s="6" t="s">
        <v>724</v>
      </c>
      <c r="I521" s="6"/>
      <c r="J521" s="17">
        <v>0.01</v>
      </c>
      <c r="K521" s="6" t="s">
        <v>42</v>
      </c>
      <c r="L521" s="18">
        <v>7.3749999999999996E-2</v>
      </c>
      <c r="M521" s="8">
        <v>7.3300000000000004E-2</v>
      </c>
      <c r="N521" s="7">
        <v>3040261.1144622192</v>
      </c>
      <c r="O521" s="7">
        <v>102.74</v>
      </c>
      <c r="P521" s="7">
        <v>0</v>
      </c>
      <c r="Q521" s="7">
        <v>10901.23929880471</v>
      </c>
      <c r="R521" s="8">
        <v>3.8999999999999998E-3</v>
      </c>
      <c r="S521" s="8">
        <f t="shared" si="10"/>
        <v>2.7280883552453852E-3</v>
      </c>
      <c r="T521" s="8">
        <f>+Q521/'סכום נכסי הקרן'!$C$42</f>
        <v>4.3050384677870493E-4</v>
      </c>
      <c r="V521" s="86"/>
      <c r="W521" s="86"/>
    </row>
    <row r="522" spans="1:23">
      <c r="A522" s="6" t="s">
        <v>828</v>
      </c>
      <c r="B522" s="17" t="s">
        <v>829</v>
      </c>
      <c r="C522" s="6" t="s">
        <v>119</v>
      </c>
      <c r="D522" s="6" t="s">
        <v>702</v>
      </c>
      <c r="E522" s="6"/>
      <c r="F522" s="6" t="s">
        <v>813</v>
      </c>
      <c r="G522" s="6" t="s">
        <v>677</v>
      </c>
      <c r="H522" s="6" t="s">
        <v>724</v>
      </c>
      <c r="I522" s="6"/>
      <c r="J522" s="17">
        <v>5.76</v>
      </c>
      <c r="K522" s="6" t="s">
        <v>42</v>
      </c>
      <c r="L522" s="18">
        <v>4.7500000000000001E-2</v>
      </c>
      <c r="M522" s="8">
        <v>4.9700000000000001E-2</v>
      </c>
      <c r="N522" s="7">
        <v>1204075.8904759265</v>
      </c>
      <c r="O522" s="7">
        <v>99.17</v>
      </c>
      <c r="P522" s="7">
        <v>0</v>
      </c>
      <c r="Q522" s="7">
        <v>4167.3463914415679</v>
      </c>
      <c r="R522" s="8">
        <v>1.4E-3</v>
      </c>
      <c r="S522" s="8">
        <f t="shared" si="10"/>
        <v>1.0428987797756338E-3</v>
      </c>
      <c r="T522" s="8">
        <f>+Q522/'סכום נכסי הקרן'!$C$42</f>
        <v>1.6457382534219416E-4</v>
      </c>
      <c r="V522" s="86"/>
      <c r="W522" s="86"/>
    </row>
    <row r="523" spans="1:23">
      <c r="A523" s="6" t="s">
        <v>830</v>
      </c>
      <c r="B523" s="17" t="s">
        <v>831</v>
      </c>
      <c r="C523" s="6" t="s">
        <v>119</v>
      </c>
      <c r="D523" s="6" t="s">
        <v>702</v>
      </c>
      <c r="E523" s="6"/>
      <c r="F523" s="6" t="s">
        <v>732</v>
      </c>
      <c r="G523" s="6" t="s">
        <v>677</v>
      </c>
      <c r="H523" s="6" t="s">
        <v>167</v>
      </c>
      <c r="I523" s="6"/>
      <c r="K523" s="6" t="s">
        <v>42</v>
      </c>
      <c r="L523" s="18">
        <v>7.3749999999999996E-2</v>
      </c>
      <c r="M523" s="8">
        <v>7.3800000000000004E-2</v>
      </c>
      <c r="N523" s="7">
        <v>1806071.5404369689</v>
      </c>
      <c r="O523" s="7">
        <v>105.51</v>
      </c>
      <c r="P523" s="7">
        <v>0</v>
      </c>
      <c r="Q523" s="7">
        <v>6650.4954272795103</v>
      </c>
      <c r="S523" s="8">
        <f t="shared" si="10"/>
        <v>1.6643189489256747E-3</v>
      </c>
      <c r="T523" s="8">
        <f>+Q523/'סכום נכסי הקרן'!$C$42</f>
        <v>2.6263654855663453E-4</v>
      </c>
      <c r="V523" s="86"/>
      <c r="W523" s="86"/>
    </row>
    <row r="524" spans="1:23">
      <c r="A524" s="6" t="s">
        <v>832</v>
      </c>
      <c r="B524" s="17" t="s">
        <v>833</v>
      </c>
      <c r="C524" s="6" t="s">
        <v>119</v>
      </c>
      <c r="D524" s="6" t="s">
        <v>702</v>
      </c>
      <c r="E524" s="6"/>
      <c r="F524" s="6" t="s">
        <v>119</v>
      </c>
      <c r="G524" s="6" t="s">
        <v>677</v>
      </c>
      <c r="H524" s="6" t="s">
        <v>724</v>
      </c>
      <c r="I524" s="6"/>
      <c r="J524" s="17">
        <v>5.16</v>
      </c>
      <c r="K524" s="6" t="s">
        <v>42</v>
      </c>
      <c r="L524" s="18">
        <v>5.6959999999999997E-2</v>
      </c>
      <c r="M524" s="8">
        <v>4.1200000000000001E-2</v>
      </c>
      <c r="N524" s="7">
        <v>1384599.6155016199</v>
      </c>
      <c r="O524" s="7">
        <v>110.05</v>
      </c>
      <c r="P524" s="7">
        <v>0</v>
      </c>
      <c r="Q524" s="7">
        <v>5317.8940502397691</v>
      </c>
      <c r="R524" s="8">
        <v>2.3E-3</v>
      </c>
      <c r="S524" s="8">
        <f t="shared" si="10"/>
        <v>1.330828948455297E-3</v>
      </c>
      <c r="T524" s="8">
        <f>+Q524/'סכום נכסי הקרן'!$C$42</f>
        <v>2.100104201584522E-4</v>
      </c>
      <c r="V524" s="86"/>
      <c r="W524" s="86"/>
    </row>
    <row r="525" spans="1:23">
      <c r="A525" s="6" t="s">
        <v>834</v>
      </c>
      <c r="B525" s="17" t="s">
        <v>835</v>
      </c>
      <c r="C525" s="6" t="s">
        <v>767</v>
      </c>
      <c r="D525" s="6" t="s">
        <v>702</v>
      </c>
      <c r="E525" s="6"/>
      <c r="F525" s="6" t="s">
        <v>836</v>
      </c>
      <c r="G525" s="6" t="s">
        <v>677</v>
      </c>
      <c r="H525" s="6" t="s">
        <v>167</v>
      </c>
      <c r="I525" s="6"/>
      <c r="J525" s="17">
        <v>3.42</v>
      </c>
      <c r="K525" s="6" t="s">
        <v>42</v>
      </c>
      <c r="L525" s="18">
        <v>5.9499999999999997E-2</v>
      </c>
      <c r="M525" s="8">
        <v>3.5200000000000002E-2</v>
      </c>
      <c r="N525" s="7">
        <v>1685692.7069194373</v>
      </c>
      <c r="O525" s="7">
        <v>109.92</v>
      </c>
      <c r="P525" s="7">
        <v>0</v>
      </c>
      <c r="Q525" s="7">
        <v>6466.6678478260019</v>
      </c>
      <c r="R525" s="8">
        <v>1.1999999999999999E-3</v>
      </c>
      <c r="S525" s="8">
        <f t="shared" si="10"/>
        <v>1.6183151997065332E-3</v>
      </c>
      <c r="T525" s="8">
        <f>+Q525/'סכום נכסי הקרן'!$C$42</f>
        <v>2.5537696293250915E-4</v>
      </c>
      <c r="V525" s="86"/>
      <c r="W525" s="86"/>
    </row>
    <row r="526" spans="1:23">
      <c r="A526" s="6" t="s">
        <v>837</v>
      </c>
      <c r="B526" s="17" t="s">
        <v>838</v>
      </c>
      <c r="C526" s="6" t="s">
        <v>741</v>
      </c>
      <c r="D526" s="6" t="s">
        <v>702</v>
      </c>
      <c r="E526" s="6"/>
      <c r="F526" s="6" t="s">
        <v>119</v>
      </c>
      <c r="G526" s="6" t="s">
        <v>677</v>
      </c>
      <c r="H526" s="6" t="s">
        <v>724</v>
      </c>
      <c r="I526" s="6"/>
      <c r="J526" s="17">
        <v>4.18</v>
      </c>
      <c r="K526" s="6" t="s">
        <v>46</v>
      </c>
      <c r="L526" s="18">
        <v>3.7499999999999999E-2</v>
      </c>
      <c r="M526" s="8">
        <v>3.8899999999999997E-2</v>
      </c>
      <c r="N526" s="7">
        <v>2468388.0622148416</v>
      </c>
      <c r="O526" s="7">
        <v>106.43</v>
      </c>
      <c r="P526" s="7">
        <v>0</v>
      </c>
      <c r="Q526" s="7">
        <v>10462.447313705259</v>
      </c>
      <c r="R526" s="8">
        <v>4.4999999999999997E-3</v>
      </c>
      <c r="S526" s="8">
        <f t="shared" si="10"/>
        <v>2.6182785187567875E-3</v>
      </c>
      <c r="T526" s="8">
        <f>+Q526/'סכום נכסי הקרן'!$C$42</f>
        <v>4.1317539151383513E-4</v>
      </c>
      <c r="V526" s="86"/>
      <c r="W526" s="86"/>
    </row>
    <row r="527" spans="1:23">
      <c r="A527" s="6" t="s">
        <v>839</v>
      </c>
      <c r="B527" s="17" t="s">
        <v>840</v>
      </c>
      <c r="C527" s="6" t="s">
        <v>741</v>
      </c>
      <c r="D527" s="6" t="s">
        <v>702</v>
      </c>
      <c r="E527" s="6"/>
      <c r="F527" s="6" t="s">
        <v>732</v>
      </c>
      <c r="G527" s="6" t="s">
        <v>677</v>
      </c>
      <c r="H527" s="6" t="s">
        <v>724</v>
      </c>
      <c r="I527" s="6"/>
      <c r="J527" s="17">
        <v>4.1399999999999997</v>
      </c>
      <c r="K527" s="6" t="s">
        <v>42</v>
      </c>
      <c r="L527" s="18">
        <v>6.8750000000000006E-2</v>
      </c>
      <c r="M527" s="8">
        <v>5.1999999999999998E-2</v>
      </c>
      <c r="N527" s="7">
        <v>1324478.4625144918</v>
      </c>
      <c r="O527" s="7">
        <v>108.67</v>
      </c>
      <c r="P527" s="7">
        <v>0</v>
      </c>
      <c r="Q527" s="7">
        <v>5023.1945007985987</v>
      </c>
      <c r="R527" s="8">
        <v>1.1999999999999999E-3</v>
      </c>
      <c r="S527" s="8">
        <f t="shared" si="10"/>
        <v>1.2570789474609448E-3</v>
      </c>
      <c r="T527" s="8">
        <f>+Q527/'סכום נכסי הקרן'!$C$42</f>
        <v>1.9837235899853564E-4</v>
      </c>
      <c r="V527" s="86"/>
      <c r="W527" s="86"/>
    </row>
    <row r="528" spans="1:23">
      <c r="A528" s="6" t="s">
        <v>841</v>
      </c>
      <c r="B528" s="17" t="s">
        <v>842</v>
      </c>
      <c r="C528" s="6" t="s">
        <v>727</v>
      </c>
      <c r="D528" s="6" t="s">
        <v>702</v>
      </c>
      <c r="E528" s="6"/>
      <c r="F528" s="6" t="s">
        <v>732</v>
      </c>
      <c r="G528" s="6" t="s">
        <v>677</v>
      </c>
      <c r="H528" s="6" t="s">
        <v>724</v>
      </c>
      <c r="I528" s="6"/>
      <c r="J528" s="17">
        <v>3.56</v>
      </c>
      <c r="K528" s="6" t="s">
        <v>42</v>
      </c>
      <c r="L528" s="18">
        <v>0.05</v>
      </c>
      <c r="M528" s="8">
        <v>4.9200000000000001E-2</v>
      </c>
      <c r="N528" s="7">
        <v>1369639.9786774721</v>
      </c>
      <c r="O528" s="7">
        <v>100.43</v>
      </c>
      <c r="P528" s="7">
        <v>0</v>
      </c>
      <c r="Q528" s="7">
        <v>4800.5977127443921</v>
      </c>
      <c r="R528" s="8">
        <v>1.6000000000000001E-3</v>
      </c>
      <c r="S528" s="8">
        <f t="shared" si="10"/>
        <v>1.2013730145151106E-3</v>
      </c>
      <c r="T528" s="8">
        <f>+Q528/'סכום נכסי הקרן'!$C$42</f>
        <v>1.8958172786832759E-4</v>
      </c>
      <c r="V528" s="86"/>
      <c r="W528" s="86"/>
    </row>
    <row r="529" spans="1:23">
      <c r="A529" s="6" t="s">
        <v>843</v>
      </c>
      <c r="B529" s="17" t="s">
        <v>844</v>
      </c>
      <c r="C529" s="6" t="s">
        <v>741</v>
      </c>
      <c r="D529" s="6" t="s">
        <v>702</v>
      </c>
      <c r="E529" s="6"/>
      <c r="F529" s="6" t="s">
        <v>732</v>
      </c>
      <c r="G529" s="6" t="s">
        <v>677</v>
      </c>
      <c r="H529" s="6" t="s">
        <v>724</v>
      </c>
      <c r="I529" s="6"/>
      <c r="J529" s="17">
        <v>3.71</v>
      </c>
      <c r="K529" s="6" t="s">
        <v>42</v>
      </c>
      <c r="L529" s="18">
        <v>5.3749999999999999E-2</v>
      </c>
      <c r="M529" s="8">
        <v>5.2200000000000003E-2</v>
      </c>
      <c r="N529" s="7">
        <v>1739725.8193526175</v>
      </c>
      <c r="O529" s="7">
        <v>101.88</v>
      </c>
      <c r="P529" s="7">
        <v>0</v>
      </c>
      <c r="Q529" s="7">
        <v>6185.79</v>
      </c>
      <c r="R529" s="8">
        <v>2.3E-3</v>
      </c>
      <c r="S529" s="8">
        <f t="shared" si="10"/>
        <v>1.5480241470200262E-3</v>
      </c>
      <c r="T529" s="8">
        <f>+Q529/'סכום נכסי הקרן'!$C$42</f>
        <v>2.442847384019206E-4</v>
      </c>
      <c r="V529" s="86"/>
      <c r="W529" s="86"/>
    </row>
    <row r="530" spans="1:23" s="43" customFormat="1">
      <c r="A530" s="73" t="s">
        <v>845</v>
      </c>
      <c r="B530" s="74" t="s">
        <v>846</v>
      </c>
      <c r="C530" s="73" t="s">
        <v>719</v>
      </c>
      <c r="D530" s="73" t="s">
        <v>702</v>
      </c>
      <c r="E530" s="73"/>
      <c r="F530" s="73" t="s">
        <v>705</v>
      </c>
      <c r="G530" s="73" t="s">
        <v>677</v>
      </c>
      <c r="H530" s="73" t="s">
        <v>724</v>
      </c>
      <c r="I530" s="73"/>
      <c r="J530" s="74">
        <v>3.08</v>
      </c>
      <c r="K530" s="73" t="s">
        <v>42</v>
      </c>
      <c r="L530" s="84">
        <v>6.1249999999999999E-2</v>
      </c>
      <c r="M530" s="77">
        <v>3.2399999999999998E-2</v>
      </c>
      <c r="N530" s="76">
        <v>1745807.81</v>
      </c>
      <c r="O530" s="76">
        <v>110.04</v>
      </c>
      <c r="P530" s="76">
        <v>0</v>
      </c>
      <c r="Q530" s="76">
        <v>6704.5691966263121</v>
      </c>
      <c r="R530" s="77">
        <v>1.6000000000000001E-3</v>
      </c>
      <c r="S530" s="8">
        <f t="shared" si="10"/>
        <v>1.6778511736971655E-3</v>
      </c>
      <c r="T530" s="8">
        <f>+Q530/'סכום נכסי הקרן'!$C$42</f>
        <v>2.6477199069083071E-4</v>
      </c>
      <c r="U530" s="88"/>
      <c r="V530" s="88"/>
    </row>
    <row r="531" spans="1:23">
      <c r="A531" s="6" t="s">
        <v>847</v>
      </c>
      <c r="B531" s="17" t="s">
        <v>848</v>
      </c>
      <c r="C531" s="6" t="s">
        <v>744</v>
      </c>
      <c r="D531" s="6" t="s">
        <v>702</v>
      </c>
      <c r="E531" s="6"/>
      <c r="F531" s="6" t="s">
        <v>732</v>
      </c>
      <c r="G531" s="6" t="s">
        <v>677</v>
      </c>
      <c r="H531" s="6" t="s">
        <v>167</v>
      </c>
      <c r="I531" s="6"/>
      <c r="J531" s="17">
        <v>1.82</v>
      </c>
      <c r="K531" s="6" t="s">
        <v>2265</v>
      </c>
      <c r="L531" s="18">
        <v>6.8750000000000006E-2</v>
      </c>
      <c r="M531" s="8">
        <v>5.7599999999999998E-2</v>
      </c>
      <c r="N531" s="7">
        <v>1720536.3689732854</v>
      </c>
      <c r="O531" s="7">
        <v>103.34</v>
      </c>
      <c r="P531" s="7">
        <v>0</v>
      </c>
      <c r="Q531" s="7">
        <v>8043.6823314451967</v>
      </c>
      <c r="R531" s="8">
        <v>1.6000000000000001E-3</v>
      </c>
      <c r="S531" s="8">
        <f t="shared" si="10"/>
        <v>2.0129707733426948E-3</v>
      </c>
      <c r="T531" s="8">
        <f>+Q531/'סכום נכסי הקרן'!$C$42</f>
        <v>3.1765527671085515E-4</v>
      </c>
      <c r="V531" s="86"/>
      <c r="W531" s="86"/>
    </row>
    <row r="532" spans="1:23">
      <c r="A532" s="6" t="s">
        <v>849</v>
      </c>
      <c r="B532" s="17" t="s">
        <v>850</v>
      </c>
      <c r="C532" s="6" t="s">
        <v>119</v>
      </c>
      <c r="D532" s="6" t="s">
        <v>702</v>
      </c>
      <c r="E532" s="6"/>
      <c r="F532" s="6" t="s">
        <v>810</v>
      </c>
      <c r="G532" s="6" t="s">
        <v>677</v>
      </c>
      <c r="H532" s="6" t="s">
        <v>167</v>
      </c>
      <c r="I532" s="6"/>
      <c r="J532" s="17">
        <v>17.600000000000001</v>
      </c>
      <c r="K532" s="6" t="s">
        <v>46</v>
      </c>
      <c r="L532" s="18">
        <v>4.6249999999999999E-2</v>
      </c>
      <c r="M532" s="8">
        <v>4.19E-2</v>
      </c>
      <c r="N532" s="7">
        <v>1053498.7241822949</v>
      </c>
      <c r="O532" s="7">
        <v>109.95</v>
      </c>
      <c r="P532" s="7">
        <v>0</v>
      </c>
      <c r="Q532" s="7">
        <v>4613.0167566270611</v>
      </c>
      <c r="R532" s="8">
        <v>1.2999999999999999E-3</v>
      </c>
      <c r="S532" s="8">
        <f t="shared" si="10"/>
        <v>1.1544299644615633E-3</v>
      </c>
      <c r="T532" s="8">
        <f>+Q532/'סכום נכסי הקרן'!$C$42</f>
        <v>1.8217391661151089E-4</v>
      </c>
      <c r="V532" s="86"/>
      <c r="W532" s="86"/>
    </row>
    <row r="533" spans="1:23">
      <c r="A533" s="6" t="s">
        <v>851</v>
      </c>
      <c r="B533" s="17" t="s">
        <v>852</v>
      </c>
      <c r="C533" s="6" t="s">
        <v>727</v>
      </c>
      <c r="D533" s="6" t="s">
        <v>702</v>
      </c>
      <c r="E533" s="6"/>
      <c r="F533" s="6" t="s">
        <v>810</v>
      </c>
      <c r="G533" s="6" t="s">
        <v>677</v>
      </c>
      <c r="H533" s="6" t="s">
        <v>167</v>
      </c>
      <c r="I533" s="6"/>
      <c r="J533" s="17">
        <v>5.63</v>
      </c>
      <c r="K533" s="6" t="s">
        <v>46</v>
      </c>
      <c r="L533" s="18">
        <v>5.6250000000000001E-2</v>
      </c>
      <c r="M533" s="8">
        <v>3.5400000000000001E-2</v>
      </c>
      <c r="N533" s="7">
        <v>3010095.9670701437</v>
      </c>
      <c r="O533" s="7">
        <v>114.36</v>
      </c>
      <c r="P533" s="7">
        <v>0</v>
      </c>
      <c r="Q533" s="7">
        <v>13709.141941176691</v>
      </c>
      <c r="R533" s="8">
        <v>4.8999999999999998E-3</v>
      </c>
      <c r="S533" s="8">
        <f t="shared" si="10"/>
        <v>3.4307796999035714E-3</v>
      </c>
      <c r="T533" s="8">
        <f>+Q533/'סכום נכסי הקרן'!$C$42</f>
        <v>5.413915042080552E-4</v>
      </c>
      <c r="V533" s="86"/>
      <c r="W533" s="86"/>
    </row>
    <row r="534" spans="1:23">
      <c r="A534" s="6" t="s">
        <v>853</v>
      </c>
      <c r="B534" s="17" t="s">
        <v>854</v>
      </c>
      <c r="C534" s="6" t="s">
        <v>741</v>
      </c>
      <c r="D534" s="6" t="s">
        <v>702</v>
      </c>
      <c r="E534" s="6"/>
      <c r="F534" s="6" t="s">
        <v>705</v>
      </c>
      <c r="G534" s="6" t="s">
        <v>677</v>
      </c>
      <c r="H534" s="6" t="s">
        <v>167</v>
      </c>
      <c r="I534" s="6"/>
      <c r="J534" s="17">
        <v>5.44</v>
      </c>
      <c r="K534" s="6" t="s">
        <v>42</v>
      </c>
      <c r="L534" s="18">
        <v>0.06</v>
      </c>
      <c r="M534" s="8">
        <v>4.3700000000000003E-2</v>
      </c>
      <c r="N534" s="7">
        <v>692450.67088182981</v>
      </c>
      <c r="O534" s="7">
        <v>109.79</v>
      </c>
      <c r="P534" s="7">
        <v>0</v>
      </c>
      <c r="Q534" s="7">
        <v>2653.2431545484519</v>
      </c>
      <c r="R534" s="8">
        <v>4.0000000000000002E-4</v>
      </c>
      <c r="S534" s="8">
        <f t="shared" si="10"/>
        <v>6.6398705277039645E-4</v>
      </c>
      <c r="T534" s="8">
        <f>+Q534/'סכום נכסי הקרן'!$C$42</f>
        <v>1.047799569538499E-4</v>
      </c>
      <c r="V534" s="86"/>
      <c r="W534" s="86"/>
    </row>
    <row r="535" spans="1:23">
      <c r="A535" s="6" t="s">
        <v>855</v>
      </c>
      <c r="B535" s="17" t="s">
        <v>856</v>
      </c>
      <c r="C535" s="6" t="s">
        <v>119</v>
      </c>
      <c r="D535" s="6" t="s">
        <v>702</v>
      </c>
      <c r="E535" s="6"/>
      <c r="F535" s="6" t="s">
        <v>788</v>
      </c>
      <c r="G535" s="6" t="s">
        <v>677</v>
      </c>
      <c r="H535" s="6" t="s">
        <v>167</v>
      </c>
      <c r="I535" s="6"/>
      <c r="J535" s="17">
        <v>0.62</v>
      </c>
      <c r="K535" s="6" t="s">
        <v>42</v>
      </c>
      <c r="L535" s="18">
        <v>5.5E-2</v>
      </c>
      <c r="M535" s="8">
        <v>4.7199999999999999E-2</v>
      </c>
      <c r="N535" s="7">
        <v>2438258.0200990057</v>
      </c>
      <c r="O535" s="7">
        <v>105.62</v>
      </c>
      <c r="P535" s="7">
        <v>0</v>
      </c>
      <c r="Q535" s="7">
        <v>8987.7555416917094</v>
      </c>
      <c r="R535" s="8">
        <v>4.4000000000000003E-3</v>
      </c>
      <c r="S535" s="8">
        <f t="shared" si="10"/>
        <v>2.2492297032475758E-3</v>
      </c>
      <c r="T535" s="8">
        <f>+Q535/'סכום נכסי הקרן'!$C$42</f>
        <v>3.5493793215136163E-4</v>
      </c>
      <c r="V535" s="86"/>
      <c r="W535" s="86"/>
    </row>
    <row r="536" spans="1:23">
      <c r="A536" s="6" t="s">
        <v>857</v>
      </c>
      <c r="B536" s="17" t="s">
        <v>858</v>
      </c>
      <c r="C536" s="6" t="s">
        <v>119</v>
      </c>
      <c r="D536" s="6" t="s">
        <v>702</v>
      </c>
      <c r="E536" s="6"/>
      <c r="F536" s="6" t="s">
        <v>810</v>
      </c>
      <c r="G536" s="6" t="s">
        <v>677</v>
      </c>
      <c r="H536" s="6" t="s">
        <v>724</v>
      </c>
      <c r="I536" s="6"/>
      <c r="J536" s="17">
        <v>4.7</v>
      </c>
      <c r="K536" s="6" t="s">
        <v>42</v>
      </c>
      <c r="L536" s="18">
        <v>8.3750000000000005E-2</v>
      </c>
      <c r="M536" s="8">
        <v>3.3000000000000002E-2</v>
      </c>
      <c r="N536" s="7">
        <v>1685673.0743776294</v>
      </c>
      <c r="O536" s="7">
        <v>128.81</v>
      </c>
      <c r="P536" s="7">
        <v>0</v>
      </c>
      <c r="Q536" s="7">
        <v>7577.891049999329</v>
      </c>
      <c r="R536" s="8">
        <v>1.5E-3</v>
      </c>
      <c r="S536" s="8">
        <f t="shared" si="10"/>
        <v>1.8964042311306886E-3</v>
      </c>
      <c r="T536" s="8">
        <f>+Q536/'סכום נכסי הקרן'!$C$42</f>
        <v>2.9926058478987189E-4</v>
      </c>
      <c r="V536" s="86"/>
      <c r="W536" s="86"/>
    </row>
    <row r="537" spans="1:23">
      <c r="A537" s="6" t="s">
        <v>859</v>
      </c>
      <c r="B537" s="17" t="s">
        <v>860</v>
      </c>
      <c r="C537" s="6" t="s">
        <v>741</v>
      </c>
      <c r="D537" s="6" t="s">
        <v>702</v>
      </c>
      <c r="E537" s="6"/>
      <c r="F537" s="6" t="s">
        <v>732</v>
      </c>
      <c r="G537" s="6" t="s">
        <v>247</v>
      </c>
      <c r="H537" s="6" t="s">
        <v>724</v>
      </c>
      <c r="I537" s="6"/>
      <c r="J537" s="17">
        <v>2.38</v>
      </c>
      <c r="K537" s="6" t="s">
        <v>46</v>
      </c>
      <c r="L537" s="18">
        <v>6.7500000000000004E-2</v>
      </c>
      <c r="M537" s="8">
        <v>6.6000000000000003E-2</v>
      </c>
      <c r="N537" s="7">
        <v>1204017.1494415521</v>
      </c>
      <c r="O537" s="7">
        <v>104.69</v>
      </c>
      <c r="P537" s="7">
        <v>0</v>
      </c>
      <c r="Q537" s="7">
        <v>5019.8837178108115</v>
      </c>
      <c r="R537" s="8">
        <v>6.9999999999999999E-4</v>
      </c>
      <c r="S537" s="8">
        <f t="shared" si="10"/>
        <v>1.2562504078547445E-3</v>
      </c>
      <c r="T537" s="8">
        <f>+Q537/'סכום נכסי הקרן'!$C$42</f>
        <v>1.9824161195473411E-4</v>
      </c>
      <c r="V537" s="86"/>
      <c r="W537" s="86"/>
    </row>
    <row r="538" spans="1:23">
      <c r="A538" s="6" t="s">
        <v>861</v>
      </c>
      <c r="B538" s="17" t="s">
        <v>862</v>
      </c>
      <c r="C538" s="6" t="s">
        <v>119</v>
      </c>
      <c r="D538" s="6" t="s">
        <v>702</v>
      </c>
      <c r="E538" s="6"/>
      <c r="F538" s="6" t="s">
        <v>732</v>
      </c>
      <c r="G538" s="6" t="s">
        <v>247</v>
      </c>
      <c r="H538" s="6" t="s">
        <v>167</v>
      </c>
      <c r="I538" s="6"/>
      <c r="J538" s="17">
        <v>11.83</v>
      </c>
      <c r="K538" s="6" t="s">
        <v>42</v>
      </c>
      <c r="L538" s="18">
        <v>9.7500000000000003E-2</v>
      </c>
      <c r="M538" s="8">
        <v>8.7400000000000005E-2</v>
      </c>
      <c r="N538" s="7">
        <v>692310.89686646056</v>
      </c>
      <c r="O538" s="7">
        <v>115.11</v>
      </c>
      <c r="P538" s="7">
        <v>0</v>
      </c>
      <c r="Q538" s="7">
        <v>2781.2475661066101</v>
      </c>
      <c r="R538" s="8">
        <v>2.5000000000000001E-3</v>
      </c>
      <c r="S538" s="8">
        <f t="shared" ref="S538:S598" si="11">+Q538/$Q$11</f>
        <v>6.9602078169056969E-4</v>
      </c>
      <c r="T538" s="8">
        <f>+Q538/'סכום נכסי הקרן'!$C$42</f>
        <v>1.0983501446336388E-4</v>
      </c>
      <c r="V538" s="86"/>
      <c r="W538" s="86"/>
    </row>
    <row r="539" spans="1:23">
      <c r="A539" s="6" t="s">
        <v>863</v>
      </c>
      <c r="B539" s="17" t="s">
        <v>864</v>
      </c>
      <c r="C539" s="6" t="s">
        <v>119</v>
      </c>
      <c r="D539" s="6" t="s">
        <v>702</v>
      </c>
      <c r="E539" s="6"/>
      <c r="F539" s="6" t="s">
        <v>720</v>
      </c>
      <c r="G539" s="6" t="s">
        <v>247</v>
      </c>
      <c r="H539" s="6" t="s">
        <v>724</v>
      </c>
      <c r="I539" s="6"/>
      <c r="J539" s="17">
        <v>0.04</v>
      </c>
      <c r="K539" s="6" t="s">
        <v>42</v>
      </c>
      <c r="L539" s="18">
        <v>8.5000000000000006E-2</v>
      </c>
      <c r="M539" s="8">
        <v>8.3699999999999997E-2</v>
      </c>
      <c r="N539" s="7">
        <v>1158892.3615792447</v>
      </c>
      <c r="O539" s="7">
        <v>102.05</v>
      </c>
      <c r="P539" s="7">
        <v>0</v>
      </c>
      <c r="Q539" s="7">
        <v>4127.4472959207515</v>
      </c>
      <c r="R539" s="8">
        <v>2.8E-3</v>
      </c>
      <c r="S539" s="8">
        <f t="shared" si="11"/>
        <v>1.0329138363309835E-3</v>
      </c>
      <c r="T539" s="8">
        <f>+Q539/'סכום נכסי הקרן'!$C$42</f>
        <v>1.6299815916022292E-4</v>
      </c>
      <c r="V539" s="86"/>
      <c r="W539" s="86"/>
    </row>
    <row r="540" spans="1:23">
      <c r="A540" s="6" t="s">
        <v>865</v>
      </c>
      <c r="B540" s="17" t="s">
        <v>866</v>
      </c>
      <c r="C540" s="6" t="s">
        <v>767</v>
      </c>
      <c r="D540" s="6" t="s">
        <v>702</v>
      </c>
      <c r="E540" s="6"/>
      <c r="F540" s="6" t="s">
        <v>720</v>
      </c>
      <c r="G540" s="6" t="s">
        <v>247</v>
      </c>
      <c r="H540" s="6" t="s">
        <v>724</v>
      </c>
      <c r="I540" s="6"/>
      <c r="J540" s="17">
        <v>5.1100000000000003</v>
      </c>
      <c r="K540" s="6" t="s">
        <v>42</v>
      </c>
      <c r="L540" s="18">
        <v>4.2959999999999998E-2</v>
      </c>
      <c r="M540" s="8">
        <v>4.3999999999999997E-2</v>
      </c>
      <c r="N540" s="7">
        <v>815442.88632416329</v>
      </c>
      <c r="O540" s="7">
        <v>98.92</v>
      </c>
      <c r="P540" s="7">
        <v>0</v>
      </c>
      <c r="Q540" s="7">
        <v>2815.16</v>
      </c>
      <c r="R540" s="8">
        <v>5.0000000000000001E-4</v>
      </c>
      <c r="S540" s="8">
        <f t="shared" si="11"/>
        <v>7.0450753383559687E-4</v>
      </c>
      <c r="T540" s="8">
        <f>+Q540/'סכום נכסי הקרן'!$C$42</f>
        <v>1.1117425974039707E-4</v>
      </c>
      <c r="V540" s="86"/>
      <c r="W540" s="86"/>
    </row>
    <row r="541" spans="1:23">
      <c r="A541" s="6" t="s">
        <v>867</v>
      </c>
      <c r="B541" s="17" t="s">
        <v>868</v>
      </c>
      <c r="C541" s="6" t="s">
        <v>119</v>
      </c>
      <c r="D541" s="6" t="s">
        <v>702</v>
      </c>
      <c r="E541" s="6"/>
      <c r="F541" s="6" t="s">
        <v>773</v>
      </c>
      <c r="G541" s="6" t="s">
        <v>247</v>
      </c>
      <c r="H541" s="6" t="s">
        <v>167</v>
      </c>
      <c r="I541" s="6"/>
      <c r="J541" s="17">
        <v>0.56999999999999995</v>
      </c>
      <c r="K541" s="6" t="s">
        <v>42</v>
      </c>
      <c r="L541" s="18">
        <v>5.2499999999999998E-2</v>
      </c>
      <c r="M541" s="8">
        <v>6.1999999999999998E-3</v>
      </c>
      <c r="N541" s="7">
        <v>3400494.2748049898</v>
      </c>
      <c r="O541" s="7">
        <v>104.88</v>
      </c>
      <c r="P541" s="7">
        <v>0</v>
      </c>
      <c r="Q541" s="7">
        <v>12446.87</v>
      </c>
      <c r="R541" s="8">
        <v>1.1000000000000001E-3</v>
      </c>
      <c r="S541" s="8">
        <f t="shared" si="11"/>
        <v>3.1148899841118363E-3</v>
      </c>
      <c r="T541" s="8">
        <f>+Q541/'סכום נכסי הקרן'!$C$42</f>
        <v>4.9154277495238501E-4</v>
      </c>
      <c r="V541" s="86"/>
      <c r="W541" s="86"/>
    </row>
    <row r="542" spans="1:23">
      <c r="A542" s="6" t="s">
        <v>869</v>
      </c>
      <c r="B542" s="17" t="s">
        <v>870</v>
      </c>
      <c r="C542" s="6" t="s">
        <v>119</v>
      </c>
      <c r="D542" s="6" t="s">
        <v>702</v>
      </c>
      <c r="E542" s="6"/>
      <c r="F542" s="6" t="s">
        <v>836</v>
      </c>
      <c r="G542" s="6" t="s">
        <v>247</v>
      </c>
      <c r="H542" s="6" t="s">
        <v>167</v>
      </c>
      <c r="I542" s="6"/>
      <c r="J542" s="17">
        <v>2.13</v>
      </c>
      <c r="K542" s="6" t="s">
        <v>42</v>
      </c>
      <c r="L542" s="18">
        <v>5.5E-2</v>
      </c>
      <c r="M542" s="8">
        <v>4.36E-2</v>
      </c>
      <c r="N542" s="7">
        <v>903073.30845257011</v>
      </c>
      <c r="O542" s="7">
        <v>103.84</v>
      </c>
      <c r="P542" s="7">
        <v>0</v>
      </c>
      <c r="Q542" s="7">
        <v>3272.7521190050497</v>
      </c>
      <c r="R542" s="8">
        <v>2.3E-3</v>
      </c>
      <c r="S542" s="8">
        <f t="shared" si="11"/>
        <v>8.1902219561782335E-4</v>
      </c>
      <c r="T542" s="8">
        <f>+Q542/'סכום נכסי הקרן'!$C$42</f>
        <v>1.2924515627680213E-4</v>
      </c>
      <c r="V542" s="86"/>
      <c r="W542" s="86"/>
    </row>
    <row r="543" spans="1:23" s="43" customFormat="1">
      <c r="A543" s="73" t="s">
        <v>871</v>
      </c>
      <c r="B543" s="74" t="s">
        <v>872</v>
      </c>
      <c r="C543" s="73" t="s">
        <v>741</v>
      </c>
      <c r="D543" s="73" t="s">
        <v>702</v>
      </c>
      <c r="E543" s="73"/>
      <c r="F543" s="73" t="s">
        <v>873</v>
      </c>
      <c r="G543" s="73" t="s">
        <v>247</v>
      </c>
      <c r="H543" s="73" t="s">
        <v>724</v>
      </c>
      <c r="I543" s="73"/>
      <c r="J543" s="74">
        <v>3.56</v>
      </c>
      <c r="K543" s="73" t="s">
        <v>42</v>
      </c>
      <c r="L543" s="84">
        <v>6.25E-2</v>
      </c>
      <c r="M543" s="77">
        <v>4.0300000000000002E-2</v>
      </c>
      <c r="N543" s="76">
        <v>1322650.389463858</v>
      </c>
      <c r="O543" s="76">
        <v>111.74</v>
      </c>
      <c r="P543" s="76">
        <v>0</v>
      </c>
      <c r="Q543" s="76">
        <v>5157.9741127023326</v>
      </c>
      <c r="R543" s="77">
        <v>8.0000000000000004E-4</v>
      </c>
      <c r="S543" s="8">
        <f t="shared" si="11"/>
        <v>1.2908082033446667E-3</v>
      </c>
      <c r="T543" s="8">
        <f>+Q543/'סכום נכסי הקרן'!$C$42</f>
        <v>2.0369497781291764E-4</v>
      </c>
      <c r="U543" s="88"/>
      <c r="V543" s="88"/>
    </row>
    <row r="544" spans="1:23">
      <c r="A544" s="6" t="s">
        <v>874</v>
      </c>
      <c r="B544" s="17" t="s">
        <v>875</v>
      </c>
      <c r="C544" s="6" t="s">
        <v>119</v>
      </c>
      <c r="D544" s="6" t="s">
        <v>702</v>
      </c>
      <c r="E544" s="6"/>
      <c r="F544" s="6" t="s">
        <v>732</v>
      </c>
      <c r="G544" s="6" t="s">
        <v>247</v>
      </c>
      <c r="H544" s="6" t="s">
        <v>167</v>
      </c>
      <c r="I544" s="6"/>
      <c r="J544" s="17">
        <v>1.62</v>
      </c>
      <c r="K544" s="6" t="s">
        <v>46</v>
      </c>
      <c r="L544" s="18">
        <v>5.6250000000000001E-2</v>
      </c>
      <c r="M544" s="8">
        <v>4.9099999999999998E-2</v>
      </c>
      <c r="N544" s="7">
        <v>4379591.3242624197</v>
      </c>
      <c r="O544" s="7">
        <v>103.55</v>
      </c>
      <c r="P544" s="7">
        <v>0</v>
      </c>
      <c r="Q544" s="7">
        <v>18060.903595810149</v>
      </c>
      <c r="R544" s="8">
        <v>2.8E-3</v>
      </c>
      <c r="S544" s="8">
        <f t="shared" si="11"/>
        <v>4.5198292996229952E-3</v>
      </c>
      <c r="T544" s="8">
        <f>+Q544/'סכום נכסי הקרן'!$C$42</f>
        <v>7.1324812355492008E-4</v>
      </c>
      <c r="V544" s="86"/>
      <c r="W544" s="86"/>
    </row>
    <row r="545" spans="1:23">
      <c r="A545" s="6" t="s">
        <v>876</v>
      </c>
      <c r="B545" s="17" t="s">
        <v>877</v>
      </c>
      <c r="C545" s="6" t="s">
        <v>119</v>
      </c>
      <c r="D545" s="6" t="s">
        <v>702</v>
      </c>
      <c r="E545" s="6"/>
      <c r="F545" s="6" t="s">
        <v>813</v>
      </c>
      <c r="G545" s="6" t="s">
        <v>247</v>
      </c>
      <c r="H545" s="6" t="s">
        <v>724</v>
      </c>
      <c r="I545" s="6"/>
      <c r="J545" s="17">
        <v>2.59</v>
      </c>
      <c r="K545" s="6" t="s">
        <v>42</v>
      </c>
      <c r="L545" s="18">
        <v>0.05</v>
      </c>
      <c r="M545" s="8">
        <v>4.2799999999999998E-2</v>
      </c>
      <c r="N545" s="7">
        <v>1264304.0752575996</v>
      </c>
      <c r="O545" s="7">
        <v>105.86</v>
      </c>
      <c r="P545" s="7">
        <v>0</v>
      </c>
      <c r="Q545" s="7">
        <v>4670.9891062962552</v>
      </c>
      <c r="R545" s="8">
        <v>2.3E-3</v>
      </c>
      <c r="S545" s="8">
        <f t="shared" si="11"/>
        <v>1.168937827991913E-3</v>
      </c>
      <c r="T545" s="8">
        <f>+Q545/'סכום נכסי הקרן'!$C$42</f>
        <v>1.844633186561137E-4</v>
      </c>
      <c r="V545" s="86"/>
      <c r="W545" s="86"/>
    </row>
    <row r="546" spans="1:23">
      <c r="A546" s="6" t="s">
        <v>878</v>
      </c>
      <c r="B546" s="17" t="s">
        <v>879</v>
      </c>
      <c r="C546" s="6" t="s">
        <v>763</v>
      </c>
      <c r="D546" s="6" t="s">
        <v>702</v>
      </c>
      <c r="E546" s="6"/>
      <c r="F546" s="6" t="s">
        <v>720</v>
      </c>
      <c r="G546" s="6" t="s">
        <v>247</v>
      </c>
      <c r="H546" s="6" t="s">
        <v>167</v>
      </c>
      <c r="I546" s="6"/>
      <c r="J546" s="17">
        <v>7.12</v>
      </c>
      <c r="K546" s="6" t="s">
        <v>42</v>
      </c>
      <c r="L546" s="18">
        <v>6.1249999999999999E-2</v>
      </c>
      <c r="M546" s="8">
        <v>5.7099999999999998E-2</v>
      </c>
      <c r="N546" s="7">
        <v>2709069.8215304017</v>
      </c>
      <c r="O546" s="7">
        <v>104.74</v>
      </c>
      <c r="P546" s="7">
        <v>0</v>
      </c>
      <c r="Q546" s="7">
        <v>9902.80426143759</v>
      </c>
      <c r="R546" s="8">
        <v>3.3E-3</v>
      </c>
      <c r="S546" s="8">
        <f t="shared" si="11"/>
        <v>2.478225112704797E-3</v>
      </c>
      <c r="T546" s="8">
        <f>+Q546/'סכום נכסי הקרן'!$C$42</f>
        <v>3.9107437343503516E-4</v>
      </c>
      <c r="V546" s="86"/>
      <c r="W546" s="86"/>
    </row>
    <row r="547" spans="1:23">
      <c r="A547" s="6" t="s">
        <v>880</v>
      </c>
      <c r="B547" s="17" t="s">
        <v>881</v>
      </c>
      <c r="C547" s="6" t="s">
        <v>119</v>
      </c>
      <c r="D547" s="6" t="s">
        <v>702</v>
      </c>
      <c r="E547" s="6"/>
      <c r="F547" s="6" t="s">
        <v>773</v>
      </c>
      <c r="G547" s="6" t="s">
        <v>247</v>
      </c>
      <c r="H547" s="6" t="s">
        <v>167</v>
      </c>
      <c r="I547" s="6"/>
      <c r="J547" s="17">
        <v>1.6</v>
      </c>
      <c r="K547" s="6" t="s">
        <v>2265</v>
      </c>
      <c r="L547" s="18">
        <v>7.0000000000000007E-2</v>
      </c>
      <c r="M547" s="8">
        <v>5.74E-2</v>
      </c>
      <c r="N547" s="7">
        <v>2377928.00484805</v>
      </c>
      <c r="O547" s="7">
        <v>109.03</v>
      </c>
      <c r="P547" s="7">
        <v>0</v>
      </c>
      <c r="Q547" s="7">
        <v>11729.170784274689</v>
      </c>
      <c r="R547" s="8">
        <v>2.8999999999999998E-3</v>
      </c>
      <c r="S547" s="8">
        <f t="shared" si="11"/>
        <v>2.9352822515117775E-3</v>
      </c>
      <c r="T547" s="8">
        <f>+Q547/'סכום נכסי הקרן'!$C$42</f>
        <v>4.6319991734410516E-4</v>
      </c>
      <c r="V547" s="86"/>
      <c r="W547" s="86"/>
    </row>
    <row r="548" spans="1:23">
      <c r="A548" s="6" t="s">
        <v>882</v>
      </c>
      <c r="B548" s="17" t="s">
        <v>883</v>
      </c>
      <c r="C548" s="6" t="s">
        <v>119</v>
      </c>
      <c r="D548" s="6" t="s">
        <v>702</v>
      </c>
      <c r="E548" s="6"/>
      <c r="F548" s="6" t="s">
        <v>732</v>
      </c>
      <c r="G548" s="6" t="s">
        <v>247</v>
      </c>
      <c r="H548" s="6" t="s">
        <v>724</v>
      </c>
      <c r="I548" s="6"/>
      <c r="J548" s="17">
        <v>3.53</v>
      </c>
      <c r="K548" s="6" t="s">
        <v>42</v>
      </c>
      <c r="L548" s="18">
        <v>7.3749999999999996E-2</v>
      </c>
      <c r="M548" s="8">
        <v>7.4099999999999999E-2</v>
      </c>
      <c r="N548" s="7">
        <v>1354511.2403957739</v>
      </c>
      <c r="O548" s="7">
        <v>109.94</v>
      </c>
      <c r="P548" s="7">
        <v>0</v>
      </c>
      <c r="Q548" s="7">
        <v>5197.1323053419865</v>
      </c>
      <c r="R548" s="8">
        <v>8.0000000000000004E-4</v>
      </c>
      <c r="S548" s="8">
        <f t="shared" si="11"/>
        <v>1.3006077322261589E-3</v>
      </c>
      <c r="T548" s="8">
        <f>+Q548/'סכום נכסי הקרן'!$C$42</f>
        <v>2.0524138479493124E-4</v>
      </c>
      <c r="V548" s="86"/>
      <c r="W548" s="86"/>
    </row>
    <row r="549" spans="1:23">
      <c r="A549" s="6" t="s">
        <v>884</v>
      </c>
      <c r="B549" s="17" t="s">
        <v>885</v>
      </c>
      <c r="C549" s="6" t="s">
        <v>119</v>
      </c>
      <c r="D549" s="6" t="s">
        <v>702</v>
      </c>
      <c r="E549" s="6"/>
      <c r="F549" s="6" t="s">
        <v>732</v>
      </c>
      <c r="G549" s="6" t="s">
        <v>247</v>
      </c>
      <c r="H549" s="6" t="s">
        <v>724</v>
      </c>
      <c r="I549" s="6"/>
      <c r="J549" s="17">
        <v>5.73</v>
      </c>
      <c r="K549" s="6" t="s">
        <v>42</v>
      </c>
      <c r="L549" s="18">
        <v>0.06</v>
      </c>
      <c r="M549" s="8">
        <v>6.0100000000000001E-2</v>
      </c>
      <c r="N549" s="7">
        <v>2077071.3015448705</v>
      </c>
      <c r="O549" s="7">
        <v>102.99</v>
      </c>
      <c r="P549" s="7">
        <v>0</v>
      </c>
      <c r="Q549" s="7">
        <v>7465.7233097791068</v>
      </c>
      <c r="R549" s="8">
        <v>1.2999999999999999E-3</v>
      </c>
      <c r="S549" s="8">
        <f t="shared" si="11"/>
        <v>1.8683337065287262E-3</v>
      </c>
      <c r="T549" s="8">
        <f>+Q549/'סכום נכסי הקרן'!$C$42</f>
        <v>2.9483093763456406E-4</v>
      </c>
      <c r="V549" s="86"/>
      <c r="W549" s="86"/>
    </row>
    <row r="550" spans="1:23">
      <c r="A550" s="6" t="s">
        <v>886</v>
      </c>
      <c r="B550" s="17" t="s">
        <v>887</v>
      </c>
      <c r="C550" s="6" t="s">
        <v>119</v>
      </c>
      <c r="D550" s="6" t="s">
        <v>702</v>
      </c>
      <c r="E550" s="6"/>
      <c r="F550" s="6" t="s">
        <v>715</v>
      </c>
      <c r="G550" s="6" t="s">
        <v>247</v>
      </c>
      <c r="H550" s="6" t="s">
        <v>167</v>
      </c>
      <c r="I550" s="6"/>
      <c r="J550" s="17">
        <v>5.29</v>
      </c>
      <c r="K550" s="6" t="s">
        <v>46</v>
      </c>
      <c r="L550" s="18">
        <v>5.425E-2</v>
      </c>
      <c r="M550" s="8">
        <v>3.7199999999999997E-2</v>
      </c>
      <c r="N550" s="7">
        <v>1535143.440135475</v>
      </c>
      <c r="O550" s="7">
        <v>118.35</v>
      </c>
      <c r="P550" s="7">
        <v>0</v>
      </c>
      <c r="Q550" s="7">
        <v>7235.5743060268333</v>
      </c>
      <c r="R550" s="8">
        <v>2.8E-3</v>
      </c>
      <c r="S550" s="8">
        <f t="shared" si="11"/>
        <v>1.8107377947339316E-3</v>
      </c>
      <c r="T550" s="8">
        <f>+Q550/'סכום נכסי הקרן'!$C$42</f>
        <v>2.8574205987196835E-4</v>
      </c>
      <c r="V550" s="86"/>
      <c r="W550" s="86"/>
    </row>
    <row r="551" spans="1:23">
      <c r="A551" s="6" t="s">
        <v>888</v>
      </c>
      <c r="B551" s="17" t="s">
        <v>889</v>
      </c>
      <c r="C551" s="6" t="s">
        <v>741</v>
      </c>
      <c r="D551" s="6" t="s">
        <v>702</v>
      </c>
      <c r="E551" s="6"/>
      <c r="F551" s="6" t="s">
        <v>764</v>
      </c>
      <c r="G551" s="6" t="s">
        <v>247</v>
      </c>
      <c r="H551" s="6" t="s">
        <v>167</v>
      </c>
      <c r="I551" s="6"/>
      <c r="J551" s="17">
        <v>3.36</v>
      </c>
      <c r="K551" s="6" t="s">
        <v>46</v>
      </c>
      <c r="L551" s="18">
        <v>3.5000000000000003E-2</v>
      </c>
      <c r="M551" s="8">
        <v>3.2899999999999999E-2</v>
      </c>
      <c r="N551" s="7">
        <v>2854074.7785396622</v>
      </c>
      <c r="O551" s="7">
        <v>104.08</v>
      </c>
      <c r="P551" s="7">
        <v>0</v>
      </c>
      <c r="Q551" s="7">
        <v>11830.1</v>
      </c>
      <c r="R551" s="8">
        <v>3.8E-3</v>
      </c>
      <c r="S551" s="8">
        <f t="shared" si="11"/>
        <v>2.9605402804915157E-3</v>
      </c>
      <c r="T551" s="8">
        <f>+Q551/'סכום נכסי הקרן'!$C$42</f>
        <v>4.6718574082996043E-4</v>
      </c>
      <c r="V551" s="86"/>
      <c r="W551" s="86"/>
    </row>
    <row r="552" spans="1:23">
      <c r="A552" s="6" t="s">
        <v>890</v>
      </c>
      <c r="B552" s="17" t="s">
        <v>891</v>
      </c>
      <c r="C552" s="6" t="s">
        <v>719</v>
      </c>
      <c r="D552" s="6" t="s">
        <v>702</v>
      </c>
      <c r="E552" s="6"/>
      <c r="F552" s="6" t="s">
        <v>764</v>
      </c>
      <c r="G552" s="6" t="s">
        <v>247</v>
      </c>
      <c r="H552" s="6" t="s">
        <v>724</v>
      </c>
      <c r="I552" s="6"/>
      <c r="J552" s="17">
        <v>31.77</v>
      </c>
      <c r="K552" s="6" t="s">
        <v>46</v>
      </c>
      <c r="L552" s="18">
        <v>0.05</v>
      </c>
      <c r="M552" s="8">
        <v>3.8399999999999997E-2</v>
      </c>
      <c r="N552" s="7">
        <v>903035.78065783507</v>
      </c>
      <c r="O552" s="7">
        <v>109.82</v>
      </c>
      <c r="P552" s="7">
        <v>0</v>
      </c>
      <c r="Q552" s="7">
        <v>3949.500584123165</v>
      </c>
      <c r="R552" s="8">
        <v>1.1000000000000001E-3</v>
      </c>
      <c r="S552" s="8">
        <f t="shared" si="11"/>
        <v>9.8838180295360138E-4</v>
      </c>
      <c r="T552" s="8">
        <f>+Q552/'סכום נכסי הקרן'!$C$42</f>
        <v>1.5597081650213797E-4</v>
      </c>
      <c r="V552" s="86"/>
      <c r="W552" s="86"/>
    </row>
    <row r="553" spans="1:23">
      <c r="A553" s="6" t="s">
        <v>892</v>
      </c>
      <c r="B553" s="17" t="s">
        <v>893</v>
      </c>
      <c r="C553" s="6" t="s">
        <v>119</v>
      </c>
      <c r="D553" s="6" t="s">
        <v>702</v>
      </c>
      <c r="E553" s="6"/>
      <c r="F553" s="6" t="s">
        <v>810</v>
      </c>
      <c r="G553" s="6" t="s">
        <v>247</v>
      </c>
      <c r="H553" s="6" t="s">
        <v>167</v>
      </c>
      <c r="I553" s="6"/>
      <c r="J553" s="17">
        <v>7.08</v>
      </c>
      <c r="K553" s="6" t="s">
        <v>42</v>
      </c>
      <c r="L553" s="18">
        <v>6.25E-2</v>
      </c>
      <c r="M553" s="8">
        <v>5.45E-2</v>
      </c>
      <c r="N553" s="7">
        <v>2916167.5471566687</v>
      </c>
      <c r="O553" s="7">
        <v>106.26</v>
      </c>
      <c r="P553" s="7">
        <v>0</v>
      </c>
      <c r="Q553" s="7">
        <v>10814.531528274281</v>
      </c>
      <c r="R553" s="8">
        <v>4.1000000000000003E-3</v>
      </c>
      <c r="S553" s="8">
        <f t="shared" si="11"/>
        <v>2.7063893123558955E-3</v>
      </c>
      <c r="T553" s="8">
        <f>+Q553/'סכום נכסי הקרן'!$C$42</f>
        <v>4.2707964630609921E-4</v>
      </c>
      <c r="V553" s="86"/>
      <c r="W553" s="86"/>
    </row>
    <row r="554" spans="1:23">
      <c r="A554" s="6" t="s">
        <v>894</v>
      </c>
      <c r="B554" s="17" t="s">
        <v>895</v>
      </c>
      <c r="C554" s="6" t="s">
        <v>119</v>
      </c>
      <c r="D554" s="6" t="s">
        <v>702</v>
      </c>
      <c r="E554" s="6"/>
      <c r="F554" s="6" t="s">
        <v>720</v>
      </c>
      <c r="G554" s="6" t="s">
        <v>896</v>
      </c>
      <c r="H554" s="6" t="s">
        <v>167</v>
      </c>
      <c r="I554" s="6"/>
      <c r="J554" s="17">
        <v>5.62</v>
      </c>
      <c r="K554" s="6" t="s">
        <v>42</v>
      </c>
      <c r="L554" s="18">
        <v>0.06</v>
      </c>
      <c r="M554" s="8">
        <v>4.9299999999999997E-2</v>
      </c>
      <c r="N554" s="7">
        <v>2201782.3167780372</v>
      </c>
      <c r="O554" s="7">
        <v>107.86</v>
      </c>
      <c r="P554" s="7">
        <v>0</v>
      </c>
      <c r="Q554" s="7">
        <v>8288.2000000000007</v>
      </c>
      <c r="R554" s="8">
        <v>2.2000000000000001E-3</v>
      </c>
      <c r="S554" s="8">
        <f t="shared" si="11"/>
        <v>2.0741625136532897E-3</v>
      </c>
      <c r="T554" s="8">
        <f>+Q554/'סכום נכסי הקרן'!$C$42</f>
        <v>3.273115913768166E-4</v>
      </c>
      <c r="V554" s="86"/>
      <c r="W554" s="86"/>
    </row>
    <row r="555" spans="1:23">
      <c r="A555" s="6" t="s">
        <v>897</v>
      </c>
      <c r="B555" s="17" t="s">
        <v>898</v>
      </c>
      <c r="C555" s="6" t="s">
        <v>744</v>
      </c>
      <c r="D555" s="6" t="s">
        <v>702</v>
      </c>
      <c r="E555" s="6"/>
      <c r="F555" s="6" t="s">
        <v>720</v>
      </c>
      <c r="G555" s="6" t="s">
        <v>896</v>
      </c>
      <c r="H555" s="6" t="s">
        <v>167</v>
      </c>
      <c r="I555" s="6"/>
      <c r="J555" s="17">
        <v>4.1399999999999997</v>
      </c>
      <c r="K555" s="6" t="s">
        <v>42</v>
      </c>
      <c r="L555" s="18">
        <v>7.1249999999999994E-2</v>
      </c>
      <c r="M555" s="8">
        <v>6.59E-2</v>
      </c>
      <c r="N555" s="7">
        <v>2718304.3793283133</v>
      </c>
      <c r="O555" s="7">
        <v>110.69</v>
      </c>
      <c r="P555" s="7">
        <v>0</v>
      </c>
      <c r="Q555" s="7">
        <v>10501.03</v>
      </c>
      <c r="R555" s="8">
        <v>1.8E-3</v>
      </c>
      <c r="S555" s="8">
        <f t="shared" si="11"/>
        <v>2.6279340243657977E-3</v>
      </c>
      <c r="T555" s="8">
        <f>+Q555/'סכום נכסי הקרן'!$C$42</f>
        <v>4.1469907101610633E-4</v>
      </c>
      <c r="V555" s="86"/>
      <c r="W555" s="86"/>
    </row>
    <row r="556" spans="1:23">
      <c r="A556" s="6" t="s">
        <v>899</v>
      </c>
      <c r="B556" s="17" t="s">
        <v>900</v>
      </c>
      <c r="C556" s="6" t="s">
        <v>767</v>
      </c>
      <c r="D556" s="6" t="s">
        <v>702</v>
      </c>
      <c r="E556" s="6"/>
      <c r="F556" s="6" t="s">
        <v>764</v>
      </c>
      <c r="G556" s="6" t="s">
        <v>896</v>
      </c>
      <c r="H556" s="6" t="s">
        <v>724</v>
      </c>
      <c r="I556" s="6"/>
      <c r="J556" s="17">
        <v>3.48</v>
      </c>
      <c r="K556" s="6" t="s">
        <v>42</v>
      </c>
      <c r="L556" s="18">
        <v>6.4500000000000002E-2</v>
      </c>
      <c r="M556" s="8">
        <v>4.0899999999999999E-2</v>
      </c>
      <c r="N556" s="7">
        <v>842831.56416772166</v>
      </c>
      <c r="O556" s="7">
        <v>108.58</v>
      </c>
      <c r="P556" s="7">
        <v>0</v>
      </c>
      <c r="Q556" s="7">
        <v>3193.8613281828593</v>
      </c>
      <c r="R556" s="8">
        <v>5.9999999999999995E-4</v>
      </c>
      <c r="S556" s="8">
        <f t="shared" si="11"/>
        <v>7.9927939006343876E-4</v>
      </c>
      <c r="T556" s="8">
        <f>+Q556/'סכום נכסי הקרן'!$C$42</f>
        <v>1.2612965830510904E-4</v>
      </c>
      <c r="V556" s="86"/>
      <c r="W556" s="86"/>
    </row>
    <row r="557" spans="1:23">
      <c r="A557" s="6" t="s">
        <v>901</v>
      </c>
      <c r="B557" s="17" t="s">
        <v>902</v>
      </c>
      <c r="C557" s="6" t="s">
        <v>741</v>
      </c>
      <c r="D557" s="6" t="s">
        <v>702</v>
      </c>
      <c r="E557" s="6"/>
      <c r="F557" s="6" t="s">
        <v>788</v>
      </c>
      <c r="G557" s="6" t="s">
        <v>896</v>
      </c>
      <c r="H557" s="6" t="s">
        <v>724</v>
      </c>
      <c r="I557" s="6"/>
      <c r="J557" s="17">
        <v>1.88</v>
      </c>
      <c r="K557" s="6" t="s">
        <v>46</v>
      </c>
      <c r="L557" s="18">
        <v>3.6249999999999998E-2</v>
      </c>
      <c r="M557" s="8">
        <v>2.6499999999999999E-2</v>
      </c>
      <c r="N557" s="7">
        <v>1505060.5254387318</v>
      </c>
      <c r="O557" s="7">
        <v>105.44</v>
      </c>
      <c r="P557" s="7">
        <v>0</v>
      </c>
      <c r="Q557" s="7">
        <v>6319.971895275</v>
      </c>
      <c r="R557" s="8">
        <v>1.9E-3</v>
      </c>
      <c r="S557" s="8">
        <f t="shared" si="11"/>
        <v>1.5816038213993071E-3</v>
      </c>
      <c r="T557" s="8">
        <f>+Q557/'סכום נכסי הקרן'!$C$42</f>
        <v>2.4958375262411814E-4</v>
      </c>
      <c r="V557" s="86"/>
      <c r="W557" s="86"/>
    </row>
    <row r="558" spans="1:23">
      <c r="A558" s="6" t="s">
        <v>903</v>
      </c>
      <c r="B558" s="17" t="s">
        <v>904</v>
      </c>
      <c r="C558" s="6" t="s">
        <v>119</v>
      </c>
      <c r="D558" s="6" t="s">
        <v>702</v>
      </c>
      <c r="E558" s="6"/>
      <c r="F558" s="6" t="s">
        <v>788</v>
      </c>
      <c r="G558" s="6" t="s">
        <v>896</v>
      </c>
      <c r="H558" s="6" t="s">
        <v>724</v>
      </c>
      <c r="I558" s="6"/>
      <c r="J558" s="17">
        <v>1.3</v>
      </c>
      <c r="K558" s="6" t="s">
        <v>42</v>
      </c>
      <c r="L558" s="18">
        <v>5.1249999999999997E-2</v>
      </c>
      <c r="M558" s="8">
        <v>4.3099999999999999E-2</v>
      </c>
      <c r="N558" s="7">
        <v>4213309.8629536387</v>
      </c>
      <c r="O558" s="7">
        <v>105.88</v>
      </c>
      <c r="P558" s="7">
        <v>0</v>
      </c>
      <c r="Q558" s="7">
        <v>15569.07316530464</v>
      </c>
      <c r="R558" s="8">
        <v>3.8E-3</v>
      </c>
      <c r="S558" s="8">
        <f t="shared" si="11"/>
        <v>3.8962365690741354E-3</v>
      </c>
      <c r="T558" s="8">
        <f>+Q558/'סכום נכסי הקרן'!$C$42</f>
        <v>6.1484256099007665E-4</v>
      </c>
      <c r="V558" s="86"/>
      <c r="W558" s="86"/>
    </row>
    <row r="559" spans="1:23">
      <c r="A559" s="6" t="s">
        <v>905</v>
      </c>
      <c r="B559" s="17" t="s">
        <v>906</v>
      </c>
      <c r="C559" s="6" t="s">
        <v>119</v>
      </c>
      <c r="D559" s="6" t="s">
        <v>702</v>
      </c>
      <c r="E559" s="6"/>
      <c r="F559" s="6" t="s">
        <v>764</v>
      </c>
      <c r="G559" s="6" t="s">
        <v>896</v>
      </c>
      <c r="H559" s="6" t="s">
        <v>724</v>
      </c>
      <c r="I559" s="6"/>
      <c r="J559" s="17">
        <v>6.18</v>
      </c>
      <c r="K559" s="6" t="s">
        <v>42</v>
      </c>
      <c r="L559" s="18">
        <v>4.2500000000000003E-2</v>
      </c>
      <c r="M559" s="8">
        <v>4.0399999999999998E-2</v>
      </c>
      <c r="N559" s="7">
        <v>1273319.3252156191</v>
      </c>
      <c r="O559" s="7">
        <v>102.94</v>
      </c>
      <c r="P559" s="7">
        <v>0</v>
      </c>
      <c r="Q559" s="7">
        <v>4574.5346476855848</v>
      </c>
      <c r="R559" s="8">
        <v>1.1000000000000001E-3</v>
      </c>
      <c r="S559" s="8">
        <f t="shared" si="11"/>
        <v>1.1447996288262345E-3</v>
      </c>
      <c r="T559" s="8">
        <f>+Q559/'סכום נכסי הקרן'!$C$42</f>
        <v>1.8065420903722807E-4</v>
      </c>
      <c r="V559" s="86"/>
      <c r="W559" s="86"/>
    </row>
    <row r="560" spans="1:23">
      <c r="A560" s="6" t="s">
        <v>907</v>
      </c>
      <c r="B560" s="17" t="s">
        <v>908</v>
      </c>
      <c r="C560" s="6" t="s">
        <v>719</v>
      </c>
      <c r="D560" s="6" t="s">
        <v>702</v>
      </c>
      <c r="E560" s="6"/>
      <c r="F560" s="6" t="s">
        <v>119</v>
      </c>
      <c r="G560" s="6" t="s">
        <v>896</v>
      </c>
      <c r="H560" s="6" t="s">
        <v>724</v>
      </c>
      <c r="I560" s="6"/>
      <c r="J560" s="17">
        <v>6.18</v>
      </c>
      <c r="K560" s="6" t="s">
        <v>2265</v>
      </c>
      <c r="L560" s="18">
        <v>5.7500000000000002E-2</v>
      </c>
      <c r="M560" s="8">
        <v>3.7199999999999997E-2</v>
      </c>
      <c r="N560" s="7">
        <v>1429864.8127397476</v>
      </c>
      <c r="O560" s="7">
        <v>115.36</v>
      </c>
      <c r="P560" s="7">
        <v>0</v>
      </c>
      <c r="Q560" s="7">
        <v>7462.3020250460158</v>
      </c>
      <c r="R560" s="8">
        <v>5.1999999999999998E-3</v>
      </c>
      <c r="S560" s="8">
        <f t="shared" si="11"/>
        <v>1.8674775133212852E-3</v>
      </c>
      <c r="T560" s="8">
        <f>+Q560/'סכום נכסי הקרן'!$C$42</f>
        <v>2.946958267358718E-4</v>
      </c>
      <c r="V560" s="86"/>
      <c r="W560" s="86"/>
    </row>
    <row r="561" spans="1:23">
      <c r="A561" s="6" t="s">
        <v>909</v>
      </c>
      <c r="B561" s="17" t="s">
        <v>910</v>
      </c>
      <c r="C561" s="6" t="s">
        <v>741</v>
      </c>
      <c r="D561" s="6" t="s">
        <v>702</v>
      </c>
      <c r="E561" s="6"/>
      <c r="F561" s="6" t="s">
        <v>773</v>
      </c>
      <c r="G561" s="6" t="s">
        <v>896</v>
      </c>
      <c r="H561" s="6" t="s">
        <v>724</v>
      </c>
      <c r="I561" s="6"/>
      <c r="J561" s="17">
        <v>7.0000000000000007E-2</v>
      </c>
      <c r="K561" s="6" t="s">
        <v>42</v>
      </c>
      <c r="L561" s="18">
        <v>8.3750000000000005E-2</v>
      </c>
      <c r="M561" s="8">
        <v>7.3300000000000004E-2</v>
      </c>
      <c r="N561" s="7">
        <v>632098.81582267676</v>
      </c>
      <c r="O561" s="7">
        <v>105.33</v>
      </c>
      <c r="P561" s="7">
        <v>0</v>
      </c>
      <c r="Q561" s="7">
        <v>2323.6059926440289</v>
      </c>
      <c r="R561" s="8">
        <v>1.2999999999999999E-3</v>
      </c>
      <c r="S561" s="8">
        <f t="shared" si="11"/>
        <v>5.8149374368890536E-4</v>
      </c>
      <c r="T561" s="8">
        <f>+Q561/'סכום נכסי הקרן'!$C$42</f>
        <v>9.1762164907341126E-5</v>
      </c>
      <c r="V561" s="86"/>
      <c r="W561" s="86"/>
    </row>
    <row r="562" spans="1:23">
      <c r="A562" s="6" t="s">
        <v>911</v>
      </c>
      <c r="B562" s="17" t="s">
        <v>912</v>
      </c>
      <c r="C562" s="6" t="s">
        <v>119</v>
      </c>
      <c r="D562" s="6" t="s">
        <v>702</v>
      </c>
      <c r="E562" s="6"/>
      <c r="F562" s="6" t="s">
        <v>764</v>
      </c>
      <c r="G562" s="6" t="s">
        <v>896</v>
      </c>
      <c r="H562" s="6" t="s">
        <v>724</v>
      </c>
      <c r="I562" s="6"/>
      <c r="J562" s="17">
        <v>1.85</v>
      </c>
      <c r="K562" s="6" t="s">
        <v>42</v>
      </c>
      <c r="L562" s="18">
        <v>0.06</v>
      </c>
      <c r="M562" s="8">
        <v>4.8899999999999999E-2</v>
      </c>
      <c r="N562" s="7">
        <v>1234186.282184025</v>
      </c>
      <c r="O562" s="7">
        <v>109.23</v>
      </c>
      <c r="P562" s="7">
        <v>0</v>
      </c>
      <c r="Q562" s="7">
        <v>4704.8748493433413</v>
      </c>
      <c r="R562" s="8">
        <v>6.9999999999999999E-4</v>
      </c>
      <c r="S562" s="8">
        <f t="shared" si="11"/>
        <v>1.1774179006223458E-3</v>
      </c>
      <c r="T562" s="8">
        <f>+Q562/'סכום נכסי הקרן'!$C$42</f>
        <v>1.8580150987757647E-4</v>
      </c>
      <c r="V562" s="86"/>
      <c r="W562" s="86"/>
    </row>
    <row r="563" spans="1:23">
      <c r="A563" s="6" t="s">
        <v>913</v>
      </c>
      <c r="B563" s="17" t="s">
        <v>914</v>
      </c>
      <c r="C563" s="6" t="s">
        <v>915</v>
      </c>
      <c r="D563" s="6" t="s">
        <v>702</v>
      </c>
      <c r="E563" s="6"/>
      <c r="F563" s="6" t="s">
        <v>732</v>
      </c>
      <c r="G563" s="6" t="s">
        <v>896</v>
      </c>
      <c r="H563" s="6" t="s">
        <v>167</v>
      </c>
      <c r="I563" s="6"/>
      <c r="J563" s="17">
        <v>2.4500000000000002</v>
      </c>
      <c r="K563" s="6" t="s">
        <v>42</v>
      </c>
      <c r="L563" s="18">
        <v>6.5000000000000002E-2</v>
      </c>
      <c r="M563" s="8">
        <v>6.6299999999999998E-2</v>
      </c>
      <c r="N563" s="7">
        <v>1399731.0520770913</v>
      </c>
      <c r="O563" s="7">
        <v>103.86</v>
      </c>
      <c r="P563" s="7">
        <v>0</v>
      </c>
      <c r="Q563" s="7">
        <v>5073.6247406985622</v>
      </c>
      <c r="R563" s="8">
        <v>5.9999999999999995E-4</v>
      </c>
      <c r="S563" s="8">
        <f t="shared" si="11"/>
        <v>1.269699361200363E-3</v>
      </c>
      <c r="T563" s="8">
        <f>+Q563/'סכום נכסי הקרן'!$C$42</f>
        <v>2.0036391350677286E-4</v>
      </c>
      <c r="V563" s="86"/>
      <c r="W563" s="86"/>
    </row>
    <row r="564" spans="1:23">
      <c r="A564" s="6" t="s">
        <v>916</v>
      </c>
      <c r="B564" s="17" t="s">
        <v>917</v>
      </c>
      <c r="C564" s="6" t="s">
        <v>767</v>
      </c>
      <c r="D564" s="6" t="s">
        <v>702</v>
      </c>
      <c r="E564" s="6"/>
      <c r="F564" s="6" t="s">
        <v>918</v>
      </c>
      <c r="G564" s="6" t="s">
        <v>896</v>
      </c>
      <c r="H564" s="6" t="s">
        <v>167</v>
      </c>
      <c r="I564" s="6"/>
      <c r="J564" s="17">
        <v>2.69</v>
      </c>
      <c r="K564" s="6" t="s">
        <v>42</v>
      </c>
      <c r="L564" s="18">
        <v>4.7500000000000001E-2</v>
      </c>
      <c r="M564" s="8">
        <v>3.2899999999999999E-2</v>
      </c>
      <c r="N564" s="7">
        <v>1053536.7081531684</v>
      </c>
      <c r="O564" s="7">
        <v>104.37</v>
      </c>
      <c r="P564" s="7">
        <v>0</v>
      </c>
      <c r="Q564" s="7">
        <v>3837.5211554251227</v>
      </c>
      <c r="R564" s="8">
        <v>1.9E-3</v>
      </c>
      <c r="S564" s="8">
        <f t="shared" si="11"/>
        <v>9.6035840422941635E-4</v>
      </c>
      <c r="T564" s="8">
        <f>+Q564/'סכום נכסי הקרן'!$C$42</f>
        <v>1.5154860600907275E-4</v>
      </c>
      <c r="V564" s="86"/>
      <c r="W564" s="86"/>
    </row>
    <row r="565" spans="1:23">
      <c r="A565" s="6" t="s">
        <v>919</v>
      </c>
      <c r="B565" s="17" t="s">
        <v>920</v>
      </c>
      <c r="C565" s="6" t="s">
        <v>767</v>
      </c>
      <c r="D565" s="6" t="s">
        <v>702</v>
      </c>
      <c r="E565" s="6"/>
      <c r="F565" s="6" t="s">
        <v>918</v>
      </c>
      <c r="G565" s="6" t="s">
        <v>896</v>
      </c>
      <c r="H565" s="6" t="s">
        <v>167</v>
      </c>
      <c r="I565" s="6"/>
      <c r="J565" s="17">
        <v>2.9</v>
      </c>
      <c r="K565" s="6" t="s">
        <v>42</v>
      </c>
      <c r="L565" s="18">
        <v>0.06</v>
      </c>
      <c r="M565" s="8">
        <v>3.5999999999999997E-2</v>
      </c>
      <c r="N565" s="7">
        <v>2558687.3828333002</v>
      </c>
      <c r="O565" s="7">
        <v>108.74</v>
      </c>
      <c r="P565" s="7">
        <v>0</v>
      </c>
      <c r="Q565" s="7">
        <v>9710.285143724328</v>
      </c>
      <c r="R565" s="8">
        <v>1.2999999999999999E-3</v>
      </c>
      <c r="S565" s="8">
        <f t="shared" si="11"/>
        <v>2.4300462636033691E-3</v>
      </c>
      <c r="T565" s="8">
        <f>+Q565/'סכום נכסי הקרן'!$C$42</f>
        <v>3.8347154787711084E-4</v>
      </c>
      <c r="V565" s="86"/>
      <c r="W565" s="86"/>
    </row>
    <row r="566" spans="1:23">
      <c r="A566" s="6" t="s">
        <v>2339</v>
      </c>
      <c r="B566" s="17" t="s">
        <v>2340</v>
      </c>
      <c r="C566" s="6" t="s">
        <v>119</v>
      </c>
      <c r="D566" s="6" t="s">
        <v>702</v>
      </c>
      <c r="E566" s="6"/>
      <c r="F566" s="6" t="s">
        <v>760</v>
      </c>
      <c r="G566" s="6" t="s">
        <v>923</v>
      </c>
      <c r="H566" s="6" t="s">
        <v>167</v>
      </c>
      <c r="I566" s="6"/>
      <c r="J566" s="17">
        <v>0.7</v>
      </c>
      <c r="K566" s="6" t="s">
        <v>46</v>
      </c>
      <c r="L566" s="18">
        <v>5.2499999999999998E-2</v>
      </c>
      <c r="M566" s="8">
        <v>4.0800000000000003E-2</v>
      </c>
      <c r="N566" s="7">
        <v>917414.66394150956</v>
      </c>
      <c r="O566" s="7">
        <v>106.69</v>
      </c>
      <c r="P566" s="7">
        <v>0</v>
      </c>
      <c r="Q566" s="7">
        <v>3898.03</v>
      </c>
      <c r="R566" s="8">
        <v>1.8E-3</v>
      </c>
      <c r="S566" s="8">
        <f t="shared" si="11"/>
        <v>9.7550103799328347E-4</v>
      </c>
      <c r="T566" s="8">
        <f>+Q566/'סכום נכסי הקרן'!$C$42</f>
        <v>1.5393817747334432E-4</v>
      </c>
      <c r="V566" s="86"/>
      <c r="W566" s="86"/>
    </row>
    <row r="567" spans="1:23">
      <c r="A567" s="6" t="s">
        <v>921</v>
      </c>
      <c r="B567" s="17" t="s">
        <v>922</v>
      </c>
      <c r="C567" s="6" t="s">
        <v>727</v>
      </c>
      <c r="D567" s="6" t="s">
        <v>702</v>
      </c>
      <c r="E567" s="6"/>
      <c r="F567" s="6" t="s">
        <v>732</v>
      </c>
      <c r="G567" s="6" t="s">
        <v>923</v>
      </c>
      <c r="H567" s="6" t="s">
        <v>167</v>
      </c>
      <c r="I567" s="6"/>
      <c r="J567" s="17">
        <v>2.02</v>
      </c>
      <c r="K567" s="6" t="s">
        <v>42</v>
      </c>
      <c r="L567" s="18">
        <v>6.6250000000000003E-2</v>
      </c>
      <c r="M567" s="8">
        <v>6.8000000000000005E-2</v>
      </c>
      <c r="N567" s="7">
        <v>1926414.5968756084</v>
      </c>
      <c r="O567" s="7">
        <v>102.44</v>
      </c>
      <c r="P567" s="7">
        <v>0</v>
      </c>
      <c r="Q567" s="7">
        <v>6887.2327045074126</v>
      </c>
      <c r="R567" s="8">
        <v>1.4E-3</v>
      </c>
      <c r="S567" s="8">
        <f t="shared" si="11"/>
        <v>1.7235636083222216E-3</v>
      </c>
      <c r="T567" s="8">
        <f>+Q567/'סכום נכסי הקרן'!$C$42</f>
        <v>2.7198560564353872E-4</v>
      </c>
      <c r="V567" s="86"/>
      <c r="W567" s="86"/>
    </row>
    <row r="568" spans="1:23">
      <c r="A568" s="6" t="s">
        <v>924</v>
      </c>
      <c r="B568" s="17" t="s">
        <v>925</v>
      </c>
      <c r="C568" s="6" t="s">
        <v>767</v>
      </c>
      <c r="D568" s="6" t="s">
        <v>702</v>
      </c>
      <c r="E568" s="6"/>
      <c r="F568" s="6" t="s">
        <v>705</v>
      </c>
      <c r="G568" s="6" t="s">
        <v>923</v>
      </c>
      <c r="H568" s="6" t="s">
        <v>724</v>
      </c>
      <c r="I568" s="6"/>
      <c r="J568" s="17">
        <v>2.92</v>
      </c>
      <c r="K568" s="6" t="s">
        <v>42</v>
      </c>
      <c r="L568" s="18">
        <v>6.5000000000000002E-2</v>
      </c>
      <c r="M568" s="8">
        <v>6.1499999999999999E-2</v>
      </c>
      <c r="N568" s="7">
        <v>1444817.2595815316</v>
      </c>
      <c r="O568" s="7">
        <v>102.82</v>
      </c>
      <c r="P568" s="7">
        <v>0</v>
      </c>
      <c r="Q568" s="7">
        <v>5184.6082609930399</v>
      </c>
      <c r="R568" s="8">
        <v>2.5999999999999999E-3</v>
      </c>
      <c r="S568" s="8">
        <f t="shared" si="11"/>
        <v>1.2974735289844519E-3</v>
      </c>
      <c r="T568" s="8">
        <f>+Q568/'סכום נכסי הקרן'!$C$42</f>
        <v>2.0474679430648653E-4</v>
      </c>
      <c r="V568" s="86"/>
      <c r="W568" s="86"/>
    </row>
    <row r="569" spans="1:23">
      <c r="A569" s="6" t="s">
        <v>935</v>
      </c>
      <c r="B569" s="17" t="s">
        <v>936</v>
      </c>
      <c r="C569" s="6" t="s">
        <v>767</v>
      </c>
      <c r="D569" s="6" t="s">
        <v>702</v>
      </c>
      <c r="E569" s="6"/>
      <c r="F569" s="6" t="s">
        <v>770</v>
      </c>
      <c r="G569" s="6" t="s">
        <v>923</v>
      </c>
      <c r="H569" s="6" t="s">
        <v>724</v>
      </c>
      <c r="I569" s="6"/>
      <c r="J569" s="17">
        <v>3.24</v>
      </c>
      <c r="K569" s="6" t="s">
        <v>42</v>
      </c>
      <c r="L569" s="18">
        <v>5.3749999999999999E-2</v>
      </c>
      <c r="M569" s="8">
        <v>4.87E-2</v>
      </c>
      <c r="N569" s="7">
        <v>602042.70076923294</v>
      </c>
      <c r="O569" s="7">
        <v>104.08</v>
      </c>
      <c r="P569" s="7">
        <v>0</v>
      </c>
      <c r="Q569" s="7">
        <v>2186.855089932556</v>
      </c>
      <c r="R569" s="8">
        <v>1E-4</v>
      </c>
      <c r="S569" s="8">
        <f t="shared" si="11"/>
        <v>5.4727116265654795E-4</v>
      </c>
      <c r="T569" s="8">
        <f>+Q569/'סכום נכסי הקרן'!$C$42</f>
        <v>8.6361697304157268E-5</v>
      </c>
      <c r="V569" s="86"/>
      <c r="W569" s="86"/>
    </row>
    <row r="570" spans="1:23">
      <c r="A570" s="6" t="s">
        <v>926</v>
      </c>
      <c r="B570" s="17" t="s">
        <v>927</v>
      </c>
      <c r="C570" s="6" t="s">
        <v>767</v>
      </c>
      <c r="D570" s="6" t="s">
        <v>702</v>
      </c>
      <c r="E570" s="6"/>
      <c r="F570" s="6" t="s">
        <v>705</v>
      </c>
      <c r="G570" s="6" t="s">
        <v>923</v>
      </c>
      <c r="H570" s="6" t="s">
        <v>167</v>
      </c>
      <c r="I570" s="6"/>
      <c r="J570" s="17">
        <v>0.67</v>
      </c>
      <c r="K570" s="6" t="s">
        <v>42</v>
      </c>
      <c r="L570" s="18">
        <v>0.06</v>
      </c>
      <c r="M570" s="8">
        <v>2.6700000000000002E-2</v>
      </c>
      <c r="N570" s="7">
        <v>255360.7282120327</v>
      </c>
      <c r="O570" s="7">
        <v>103.93</v>
      </c>
      <c r="P570" s="7">
        <v>0</v>
      </c>
      <c r="Q570" s="7">
        <v>926.23345285937194</v>
      </c>
      <c r="R570" s="8">
        <v>2.9999999999999997E-4</v>
      </c>
      <c r="S570" s="8">
        <f t="shared" si="11"/>
        <v>2.3179444352363124E-4</v>
      </c>
      <c r="T570" s="8">
        <f>+Q570/'סכום נכסי הקרן'!$C$42</f>
        <v>3.6578140662851363E-5</v>
      </c>
      <c r="V570" s="86"/>
      <c r="W570" s="86"/>
    </row>
    <row r="571" spans="1:23">
      <c r="A571" s="6" t="s">
        <v>928</v>
      </c>
      <c r="B571" s="17" t="s">
        <v>929</v>
      </c>
      <c r="C571" s="6" t="s">
        <v>119</v>
      </c>
      <c r="D571" s="6" t="s">
        <v>702</v>
      </c>
      <c r="E571" s="6"/>
      <c r="F571" s="6" t="s">
        <v>930</v>
      </c>
      <c r="G571" s="6" t="s">
        <v>923</v>
      </c>
      <c r="H571" s="6" t="s">
        <v>167</v>
      </c>
      <c r="I571" s="6"/>
      <c r="J571" s="17">
        <v>3.76</v>
      </c>
      <c r="K571" s="6" t="s">
        <v>42</v>
      </c>
      <c r="L571" s="18">
        <v>1.4999999999999999E-2</v>
      </c>
      <c r="M571" s="8">
        <v>1.9300000000000001E-2</v>
      </c>
      <c r="N571" s="7">
        <v>1359125.447825328</v>
      </c>
      <c r="O571" s="7">
        <v>98.99</v>
      </c>
      <c r="P571" s="7">
        <v>0</v>
      </c>
      <c r="Q571" s="7">
        <v>4695.4399999999996</v>
      </c>
      <c r="R571" s="8">
        <v>3.3999999999999998E-3</v>
      </c>
      <c r="S571" s="8">
        <f t="shared" si="11"/>
        <v>1.1750567835124878E-3</v>
      </c>
      <c r="T571" s="8">
        <f>+Q571/'סכום נכסי הקרן'!$C$42</f>
        <v>1.8542891564083389E-4</v>
      </c>
      <c r="V571" s="86"/>
      <c r="W571" s="86"/>
    </row>
    <row r="572" spans="1:23">
      <c r="A572" s="6" t="s">
        <v>931</v>
      </c>
      <c r="B572" s="17" t="s">
        <v>932</v>
      </c>
      <c r="C572" s="6" t="s">
        <v>119</v>
      </c>
      <c r="D572" s="6" t="s">
        <v>702</v>
      </c>
      <c r="E572" s="6"/>
      <c r="F572" s="6" t="s">
        <v>813</v>
      </c>
      <c r="G572" s="6" t="s">
        <v>496</v>
      </c>
      <c r="H572" s="6" t="s">
        <v>724</v>
      </c>
      <c r="I572" s="6"/>
      <c r="J572" s="17">
        <v>3.21</v>
      </c>
      <c r="K572" s="6" t="s">
        <v>42</v>
      </c>
      <c r="L572" s="18">
        <v>6.5000000000000002E-2</v>
      </c>
      <c r="M572" s="8">
        <v>5.3600000000000002E-2</v>
      </c>
      <c r="N572" s="7">
        <v>2257544.0802423134</v>
      </c>
      <c r="O572" s="7">
        <v>107.63</v>
      </c>
      <c r="P572" s="7">
        <v>0</v>
      </c>
      <c r="Q572" s="7">
        <v>8479.9834805411592</v>
      </c>
      <c r="R572" s="8">
        <v>2.8999999999999998E-3</v>
      </c>
      <c r="S572" s="8">
        <f t="shared" si="11"/>
        <v>2.1221572659609589E-3</v>
      </c>
      <c r="T572" s="8">
        <f>+Q572/'סכום נכסי הקרן'!$C$42</f>
        <v>3.348853656843516E-4</v>
      </c>
      <c r="V572" s="86"/>
      <c r="W572" s="86"/>
    </row>
    <row r="573" spans="1:23">
      <c r="A573" s="6" t="s">
        <v>933</v>
      </c>
      <c r="B573" s="17" t="s">
        <v>934</v>
      </c>
      <c r="C573" s="6" t="s">
        <v>119</v>
      </c>
      <c r="D573" s="6" t="s">
        <v>702</v>
      </c>
      <c r="E573" s="6"/>
      <c r="F573" s="6" t="s">
        <v>119</v>
      </c>
      <c r="G573" s="6" t="s">
        <v>496</v>
      </c>
      <c r="H573" s="6" t="s">
        <v>167</v>
      </c>
      <c r="I573" s="6"/>
      <c r="J573" s="17">
        <v>2.2200000000000002</v>
      </c>
      <c r="K573" s="6" t="s">
        <v>42</v>
      </c>
      <c r="L573" s="18">
        <v>7.3749999999999996E-2</v>
      </c>
      <c r="M573" s="8">
        <v>5.7700000000000001E-2</v>
      </c>
      <c r="N573" s="7">
        <v>1836118.4335230354</v>
      </c>
      <c r="O573" s="7">
        <v>108.29</v>
      </c>
      <c r="P573" s="7">
        <v>0</v>
      </c>
      <c r="Q573" s="7">
        <v>6939.2809543007115</v>
      </c>
      <c r="R573" s="8">
        <v>2.0999999999999999E-3</v>
      </c>
      <c r="S573" s="8">
        <f t="shared" si="11"/>
        <v>1.7365889369367006E-3</v>
      </c>
      <c r="T573" s="8">
        <f>+Q573/'סכום נכסי הקרן'!$C$42</f>
        <v>2.7404105742658241E-4</v>
      </c>
      <c r="V573" s="86"/>
      <c r="W573" s="86"/>
    </row>
    <row r="574" spans="1:23">
      <c r="A574" s="6" t="s">
        <v>937</v>
      </c>
      <c r="B574" s="17" t="s">
        <v>938</v>
      </c>
      <c r="C574" s="6" t="s">
        <v>119</v>
      </c>
      <c r="D574" s="6" t="s">
        <v>702</v>
      </c>
      <c r="E574" s="6"/>
      <c r="F574" s="6" t="s">
        <v>732</v>
      </c>
      <c r="G574" s="6" t="s">
        <v>496</v>
      </c>
      <c r="H574" s="6" t="s">
        <v>167</v>
      </c>
      <c r="I574" s="6"/>
      <c r="J574" s="17">
        <v>2.75</v>
      </c>
      <c r="K574" s="6" t="s">
        <v>42</v>
      </c>
      <c r="L574" s="18">
        <v>7.4999999999999997E-2</v>
      </c>
      <c r="M574" s="8">
        <v>7.4499999999999997E-2</v>
      </c>
      <c r="N574" s="7">
        <v>1956618.6284079752</v>
      </c>
      <c r="O574" s="7">
        <v>105.27</v>
      </c>
      <c r="P574" s="7">
        <v>0</v>
      </c>
      <c r="Q574" s="7">
        <v>7188.466181136514</v>
      </c>
      <c r="R574" s="8">
        <v>8.9999999999999998E-4</v>
      </c>
      <c r="S574" s="8">
        <f t="shared" si="11"/>
        <v>1.7989487564945071E-3</v>
      </c>
      <c r="T574" s="8">
        <f>+Q574/'סכום נכסי הקרן'!$C$42</f>
        <v>2.8388169992353226E-4</v>
      </c>
      <c r="V574" s="86"/>
      <c r="W574" s="86"/>
    </row>
    <row r="575" spans="1:23">
      <c r="A575" s="6" t="s">
        <v>939</v>
      </c>
      <c r="B575" s="17" t="s">
        <v>940</v>
      </c>
      <c r="C575" s="6" t="s">
        <v>767</v>
      </c>
      <c r="D575" s="6" t="s">
        <v>702</v>
      </c>
      <c r="E575" s="6"/>
      <c r="F575" s="6" t="s">
        <v>941</v>
      </c>
      <c r="G575" s="6" t="s">
        <v>496</v>
      </c>
      <c r="H575" s="6" t="s">
        <v>724</v>
      </c>
      <c r="I575" s="6"/>
      <c r="J575" s="17">
        <v>3.14</v>
      </c>
      <c r="K575" s="6" t="s">
        <v>42</v>
      </c>
      <c r="L575" s="18">
        <v>7.8750000000000001E-2</v>
      </c>
      <c r="M575" s="8">
        <v>5.3800000000000001E-2</v>
      </c>
      <c r="N575" s="7">
        <v>1141626.9471844505</v>
      </c>
      <c r="O575" s="7">
        <v>109.91</v>
      </c>
      <c r="P575" s="7">
        <v>0</v>
      </c>
      <c r="Q575" s="7">
        <v>4379.12</v>
      </c>
      <c r="R575" s="8">
        <v>2.5000000000000001E-3</v>
      </c>
      <c r="S575" s="8">
        <f t="shared" si="11"/>
        <v>1.0958961592130248E-3</v>
      </c>
      <c r="T575" s="8">
        <f>+Q575/'סכום נכסי הקרן'!$C$42</f>
        <v>1.7293703530682719E-4</v>
      </c>
      <c r="V575" s="86"/>
      <c r="W575" s="86"/>
    </row>
    <row r="576" spans="1:23">
      <c r="A576" s="6" t="s">
        <v>2341</v>
      </c>
      <c r="B576" s="17" t="s">
        <v>2342</v>
      </c>
      <c r="C576" s="6" t="s">
        <v>1148</v>
      </c>
      <c r="D576" s="6" t="s">
        <v>702</v>
      </c>
      <c r="E576" s="6"/>
      <c r="F576" s="6" t="s">
        <v>705</v>
      </c>
      <c r="G576" s="6" t="s">
        <v>944</v>
      </c>
      <c r="H576" s="6" t="s">
        <v>724</v>
      </c>
      <c r="I576" s="6"/>
      <c r="J576" s="17">
        <v>4.7300000000000004</v>
      </c>
      <c r="K576" s="6" t="s">
        <v>42</v>
      </c>
      <c r="L576" s="18">
        <v>6.7500000000000004E-2</v>
      </c>
      <c r="M576" s="8">
        <v>6.5500000000000003E-2</v>
      </c>
      <c r="N576" s="7">
        <v>1655485.2899422981</v>
      </c>
      <c r="O576" s="7">
        <v>101.18</v>
      </c>
      <c r="P576" s="7">
        <v>0</v>
      </c>
      <c r="Q576" s="7">
        <v>5845.8198571090252</v>
      </c>
      <c r="R576" s="8">
        <v>6.0000000000000001E-3</v>
      </c>
      <c r="S576" s="8">
        <f t="shared" si="11"/>
        <v>1.4629449590002135E-3</v>
      </c>
      <c r="T576" s="8">
        <f>+Q576/'סכום נכסי הקרן'!$C$42</f>
        <v>2.3085888375431934E-4</v>
      </c>
      <c r="V576" s="86"/>
      <c r="W576" s="86"/>
    </row>
    <row r="577" spans="1:23">
      <c r="A577" s="6" t="s">
        <v>942</v>
      </c>
      <c r="B577" s="17" t="s">
        <v>943</v>
      </c>
      <c r="C577" s="6" t="s">
        <v>119</v>
      </c>
      <c r="D577" s="6" t="s">
        <v>702</v>
      </c>
      <c r="E577" s="6"/>
      <c r="F577" s="6" t="s">
        <v>813</v>
      </c>
      <c r="G577" s="6" t="s">
        <v>944</v>
      </c>
      <c r="H577" s="6" t="s">
        <v>167</v>
      </c>
      <c r="I577" s="6"/>
      <c r="J577" s="17">
        <v>4.66</v>
      </c>
      <c r="K577" s="6" t="s">
        <v>42</v>
      </c>
      <c r="L577" s="18">
        <v>0.06</v>
      </c>
      <c r="M577" s="8">
        <v>9.5399999999999999E-2</v>
      </c>
      <c r="N577" s="7">
        <v>3883251.0410418482</v>
      </c>
      <c r="O577" s="7">
        <v>86.04</v>
      </c>
      <c r="P577" s="7">
        <v>0</v>
      </c>
      <c r="Q577" s="7">
        <v>11660.610693036298</v>
      </c>
      <c r="R577" s="8">
        <v>2.0999999999999999E-3</v>
      </c>
      <c r="S577" s="8">
        <f t="shared" si="11"/>
        <v>2.9181247539635377E-3</v>
      </c>
      <c r="T577" s="8">
        <f>+Q577/'סכום נכסי הקרן'!$C$42</f>
        <v>4.6049239187799946E-4</v>
      </c>
      <c r="V577" s="86"/>
      <c r="W577" s="86"/>
    </row>
    <row r="578" spans="1:23">
      <c r="A578" s="6" t="s">
        <v>945</v>
      </c>
      <c r="B578" s="17" t="s">
        <v>946</v>
      </c>
      <c r="C578" s="6" t="s">
        <v>119</v>
      </c>
      <c r="D578" s="6" t="s">
        <v>702</v>
      </c>
      <c r="E578" s="6"/>
      <c r="F578" s="6" t="s">
        <v>119</v>
      </c>
      <c r="G578" s="6" t="s">
        <v>944</v>
      </c>
      <c r="H578" s="6" t="s">
        <v>724</v>
      </c>
      <c r="I578" s="6"/>
      <c r="J578" s="17">
        <v>5.62</v>
      </c>
      <c r="K578" s="6" t="s">
        <v>42</v>
      </c>
      <c r="L578" s="18">
        <v>8.6249999999999993E-2</v>
      </c>
      <c r="M578" s="8">
        <v>7.6600000000000001E-2</v>
      </c>
      <c r="N578" s="7">
        <v>1204038.7625081115</v>
      </c>
      <c r="O578" s="7">
        <v>107.18</v>
      </c>
      <c r="P578" s="7">
        <v>0</v>
      </c>
      <c r="Q578" s="7">
        <v>4503.8057223401174</v>
      </c>
      <c r="R578" s="8">
        <v>8.9999999999999998E-4</v>
      </c>
      <c r="S578" s="8">
        <f t="shared" si="11"/>
        <v>1.127099369954278E-3</v>
      </c>
      <c r="T578" s="8">
        <f>+Q578/'סכום נכסי הקרן'!$C$42</f>
        <v>1.7786103354542081E-4</v>
      </c>
      <c r="V578" s="86"/>
      <c r="W578" s="86"/>
    </row>
    <row r="579" spans="1:23">
      <c r="A579" s="6" t="s">
        <v>2343</v>
      </c>
      <c r="B579" s="17" t="s">
        <v>2344</v>
      </c>
      <c r="C579" s="6" t="s">
        <v>719</v>
      </c>
      <c r="D579" s="6" t="s">
        <v>702</v>
      </c>
      <c r="E579" s="6"/>
      <c r="F579" s="6" t="s">
        <v>705</v>
      </c>
      <c r="G579" s="6" t="s">
        <v>944</v>
      </c>
      <c r="H579" s="6" t="s">
        <v>167</v>
      </c>
      <c r="I579" s="6"/>
      <c r="J579" s="17">
        <v>3.93</v>
      </c>
      <c r="K579" s="6" t="s">
        <v>42</v>
      </c>
      <c r="L579" s="18">
        <v>6.25E-2</v>
      </c>
      <c r="M579" s="8">
        <v>8.3000000000000004E-2</v>
      </c>
      <c r="N579" s="7">
        <v>1791054.8056988588</v>
      </c>
      <c r="O579" s="7">
        <v>93.23</v>
      </c>
      <c r="P579" s="7">
        <v>0</v>
      </c>
      <c r="Q579" s="7">
        <v>5827.6033797821319</v>
      </c>
      <c r="R579" s="8">
        <v>2.5000000000000001E-3</v>
      </c>
      <c r="S579" s="8">
        <f t="shared" si="11"/>
        <v>1.4583861966148636E-3</v>
      </c>
      <c r="T579" s="8">
        <f>+Q579/'סכום נכסי הקרן'!$C$42</f>
        <v>2.3013949182565629E-4</v>
      </c>
      <c r="V579" s="86"/>
      <c r="W579" s="86"/>
    </row>
    <row r="580" spans="1:23">
      <c r="A580" s="6" t="s">
        <v>2345</v>
      </c>
      <c r="B580" s="17" t="s">
        <v>2346</v>
      </c>
      <c r="C580" s="6" t="s">
        <v>727</v>
      </c>
      <c r="D580" s="6" t="s">
        <v>702</v>
      </c>
      <c r="E580" s="6"/>
      <c r="F580" s="6" t="s">
        <v>760</v>
      </c>
      <c r="G580" s="6"/>
      <c r="H580" s="6"/>
      <c r="I580" s="6"/>
      <c r="J580" s="17">
        <v>4.4000000000000004</v>
      </c>
      <c r="K580" s="6" t="s">
        <v>42</v>
      </c>
      <c r="L580" s="18">
        <v>7.3749999999999996E-2</v>
      </c>
      <c r="M580" s="8">
        <v>6.8900000000000003E-2</v>
      </c>
      <c r="N580" s="7">
        <v>3160477.8462184304</v>
      </c>
      <c r="O580" s="7">
        <v>105.44</v>
      </c>
      <c r="P580" s="7">
        <v>0</v>
      </c>
      <c r="Q580" s="7">
        <v>11630.10336527397</v>
      </c>
      <c r="R580" s="8">
        <v>3.8E-3</v>
      </c>
      <c r="S580" s="8">
        <f t="shared" si="11"/>
        <v>2.9104901462518084E-3</v>
      </c>
      <c r="T580" s="8">
        <f>+Q580/'סכום נכסי הקרן'!$C$42</f>
        <v>4.5928761858602508E-4</v>
      </c>
      <c r="V580" s="86"/>
      <c r="W580" s="86"/>
    </row>
    <row r="581" spans="1:23">
      <c r="A581" s="6" t="s">
        <v>871</v>
      </c>
      <c r="B581" s="17" t="s">
        <v>2347</v>
      </c>
      <c r="C581" s="6" t="s">
        <v>719</v>
      </c>
      <c r="D581" s="6" t="s">
        <v>702</v>
      </c>
      <c r="E581" s="6"/>
      <c r="F581" s="6" t="s">
        <v>873</v>
      </c>
      <c r="G581" s="6"/>
      <c r="H581" s="6"/>
      <c r="I581" s="6"/>
      <c r="J581" s="17">
        <v>3.54</v>
      </c>
      <c r="K581" s="6" t="s">
        <v>42</v>
      </c>
      <c r="L581" s="18">
        <v>6.25E-2</v>
      </c>
      <c r="M581" s="8">
        <v>4.0300000000000002E-2</v>
      </c>
      <c r="N581" s="7">
        <v>543624.94971305644</v>
      </c>
      <c r="O581" s="7">
        <v>111.68</v>
      </c>
      <c r="P581" s="7">
        <v>0</v>
      </c>
      <c r="Q581" s="7">
        <v>2118.85</v>
      </c>
      <c r="R581" s="8">
        <v>4.0000000000000002E-4</v>
      </c>
      <c r="S581" s="8">
        <f t="shared" si="11"/>
        <v>5.3025255689465413E-4</v>
      </c>
      <c r="T581" s="8">
        <f>+Q581/'סכום נכסי הקרן'!$C$42</f>
        <v>8.3676089547642172E-5</v>
      </c>
      <c r="V581" s="86"/>
      <c r="W581" s="86"/>
    </row>
    <row r="582" spans="1:23">
      <c r="A582" s="6" t="s">
        <v>947</v>
      </c>
      <c r="B582" s="17" t="s">
        <v>948</v>
      </c>
      <c r="C582" s="6" t="s">
        <v>727</v>
      </c>
      <c r="D582" s="6" t="s">
        <v>702</v>
      </c>
      <c r="E582" s="6"/>
      <c r="F582" s="6" t="s">
        <v>949</v>
      </c>
      <c r="G582" s="6"/>
      <c r="H582" s="6"/>
      <c r="I582" s="6"/>
      <c r="J582" s="17">
        <v>2.68</v>
      </c>
      <c r="K582" s="6" t="s">
        <v>2265</v>
      </c>
      <c r="L582" s="18">
        <v>0.02</v>
      </c>
      <c r="M582" s="8">
        <v>3.8E-3</v>
      </c>
      <c r="N582" s="7">
        <v>1524130.6101834869</v>
      </c>
      <c r="O582" s="7">
        <v>104.94</v>
      </c>
      <c r="P582" s="7">
        <v>0</v>
      </c>
      <c r="Q582" s="7">
        <v>7235.7881243653173</v>
      </c>
      <c r="R582" s="8">
        <v>1.3299999999999999E-2</v>
      </c>
      <c r="S582" s="8">
        <f t="shared" si="11"/>
        <v>1.8107913038170153E-3</v>
      </c>
      <c r="T582" s="8">
        <f>+Q582/'סכום נכסי הקרן'!$C$42</f>
        <v>2.8575050383092623E-4</v>
      </c>
      <c r="V582" s="86"/>
      <c r="W582" s="86"/>
    </row>
    <row r="583" spans="1:23">
      <c r="A583" s="6" t="s">
        <v>2348</v>
      </c>
      <c r="B583" s="17" t="s">
        <v>2349</v>
      </c>
      <c r="C583" s="6" t="s">
        <v>119</v>
      </c>
      <c r="D583" s="6" t="s">
        <v>702</v>
      </c>
      <c r="E583" s="6"/>
      <c r="F583" s="6" t="s">
        <v>705</v>
      </c>
      <c r="G583" s="6"/>
      <c r="H583" s="6"/>
      <c r="I583" s="6"/>
      <c r="J583" s="17">
        <v>2.9</v>
      </c>
      <c r="K583" s="6" t="s">
        <v>42</v>
      </c>
      <c r="L583" s="18">
        <v>7.3749999999999996E-2</v>
      </c>
      <c r="M583" s="8">
        <v>0.10630000000000001</v>
      </c>
      <c r="N583" s="7">
        <v>81543.318256086917</v>
      </c>
      <c r="O583" s="7">
        <v>92.19</v>
      </c>
      <c r="P583" s="7">
        <v>0</v>
      </c>
      <c r="Q583" s="7">
        <v>262.36</v>
      </c>
      <c r="R583" s="8">
        <v>4.0000000000000002E-4</v>
      </c>
      <c r="S583" s="8">
        <f t="shared" si="11"/>
        <v>6.5656870862440222E-5</v>
      </c>
      <c r="T583" s="8">
        <f>+Q583/'סכום נכסי הקרן'!$C$42</f>
        <v>1.0360931096452983E-5</v>
      </c>
      <c r="V583" s="86"/>
      <c r="W583" s="86"/>
    </row>
    <row r="584" spans="1:23" s="43" customFormat="1">
      <c r="A584" s="73" t="s">
        <v>2348</v>
      </c>
      <c r="B584" s="74" t="s">
        <v>2350</v>
      </c>
      <c r="C584" s="73" t="s">
        <v>119</v>
      </c>
      <c r="D584" s="73" t="s">
        <v>702</v>
      </c>
      <c r="E584" s="73"/>
      <c r="F584" s="73" t="s">
        <v>705</v>
      </c>
      <c r="G584" s="73"/>
      <c r="H584" s="73"/>
      <c r="I584" s="73"/>
      <c r="J584" s="74">
        <v>2.9</v>
      </c>
      <c r="K584" s="73" t="s">
        <v>42</v>
      </c>
      <c r="L584" s="84">
        <v>7.3749999999999996E-2</v>
      </c>
      <c r="M584" s="77">
        <v>0.10630000000000001</v>
      </c>
      <c r="N584" s="76">
        <v>1250392.97</v>
      </c>
      <c r="O584" s="76">
        <v>92.19</v>
      </c>
      <c r="P584" s="76">
        <v>0</v>
      </c>
      <c r="Q584" s="76">
        <v>4023.0352869063236</v>
      </c>
      <c r="R584" s="77">
        <v>5.3E-3</v>
      </c>
      <c r="S584" s="8">
        <f t="shared" si="11"/>
        <v>1.0067842213273693E-3</v>
      </c>
      <c r="T584" s="8">
        <f>+Q584/'סכום נכסי הקרן'!$C$42</f>
        <v>1.5887479572433057E-4</v>
      </c>
      <c r="U584" s="88"/>
      <c r="V584" s="88"/>
    </row>
    <row r="585" spans="1:23">
      <c r="A585" s="6" t="s">
        <v>2351</v>
      </c>
      <c r="B585" s="17" t="s">
        <v>2352</v>
      </c>
      <c r="C585" s="6" t="s">
        <v>727</v>
      </c>
      <c r="D585" s="6" t="s">
        <v>702</v>
      </c>
      <c r="E585" s="6"/>
      <c r="F585" s="6" t="s">
        <v>770</v>
      </c>
      <c r="G585" s="6"/>
      <c r="H585" s="6"/>
      <c r="I585" s="6"/>
      <c r="J585" s="17">
        <v>9.8699999999999992</v>
      </c>
      <c r="K585" s="6" t="s">
        <v>46</v>
      </c>
      <c r="L585" s="18">
        <v>3.5000000000000003E-2</v>
      </c>
      <c r="M585" s="8">
        <v>4.2900000000000001E-2</v>
      </c>
      <c r="N585" s="7">
        <v>3010041.6655698242</v>
      </c>
      <c r="O585" s="7">
        <v>97.12</v>
      </c>
      <c r="P585" s="7">
        <v>0</v>
      </c>
      <c r="Q585" s="7">
        <v>11642.251194257629</v>
      </c>
      <c r="R585" s="8">
        <v>1.9E-3</v>
      </c>
      <c r="S585" s="8">
        <f t="shared" si="11"/>
        <v>2.9135301997616388E-3</v>
      </c>
      <c r="T585" s="8">
        <f>+Q585/'סכום נכסי הקרן'!$C$42</f>
        <v>4.5976735184975124E-4</v>
      </c>
      <c r="V585" s="86"/>
      <c r="W585" s="86"/>
    </row>
    <row r="586" spans="1:23">
      <c r="A586" s="6" t="s">
        <v>2353</v>
      </c>
      <c r="B586" s="17" t="s">
        <v>2354</v>
      </c>
      <c r="C586" s="6" t="s">
        <v>1148</v>
      </c>
      <c r="D586" s="6" t="s">
        <v>702</v>
      </c>
      <c r="E586" s="6"/>
      <c r="F586" s="6" t="s">
        <v>715</v>
      </c>
      <c r="G586" s="6"/>
      <c r="H586" s="6"/>
      <c r="I586" s="6"/>
      <c r="J586" s="17">
        <v>0.82</v>
      </c>
      <c r="K586" s="6" t="s">
        <v>42</v>
      </c>
      <c r="L586" s="18">
        <v>4.8750000000000002E-2</v>
      </c>
      <c r="M586" s="8">
        <v>4.0500000000000001E-2</v>
      </c>
      <c r="N586" s="7">
        <v>2107060.5450276351</v>
      </c>
      <c r="O586" s="7">
        <v>104.87</v>
      </c>
      <c r="P586" s="7">
        <v>0</v>
      </c>
      <c r="Q586" s="7">
        <v>7711.7636335609786</v>
      </c>
      <c r="R586" s="8">
        <v>4.4000000000000003E-3</v>
      </c>
      <c r="S586" s="8">
        <f t="shared" si="11"/>
        <v>1.9299064987436192E-3</v>
      </c>
      <c r="T586" s="8">
        <f>+Q586/'סכום נכסי הקרן'!$C$42</f>
        <v>3.0454738389791575E-4</v>
      </c>
      <c r="V586" s="86"/>
      <c r="W586" s="86"/>
    </row>
    <row r="587" spans="1:23">
      <c r="A587" s="6" t="s">
        <v>3457</v>
      </c>
      <c r="B587" s="17" t="s">
        <v>2096</v>
      </c>
      <c r="C587" s="6" t="s">
        <v>119</v>
      </c>
      <c r="D587" s="6" t="s">
        <v>702</v>
      </c>
      <c r="E587" s="6" t="s">
        <v>3458</v>
      </c>
      <c r="F587" s="6" t="s">
        <v>720</v>
      </c>
      <c r="G587" s="6" t="s">
        <v>3429</v>
      </c>
      <c r="H587" s="6" t="s">
        <v>2264</v>
      </c>
      <c r="I587" s="6" t="s">
        <v>2751</v>
      </c>
      <c r="J587" s="17"/>
      <c r="K587" s="6" t="s">
        <v>46</v>
      </c>
      <c r="L587" s="18">
        <v>0</v>
      </c>
      <c r="M587" s="8">
        <v>0</v>
      </c>
      <c r="N587" s="7">
        <v>233530</v>
      </c>
      <c r="O587" s="7">
        <v>100</v>
      </c>
      <c r="P587" s="7">
        <v>0</v>
      </c>
      <c r="Q587" s="7">
        <v>930.03322500000002</v>
      </c>
      <c r="R587" s="8">
        <v>0</v>
      </c>
      <c r="S587" s="8">
        <f t="shared" si="11"/>
        <v>2.3274535505261401E-4</v>
      </c>
      <c r="T587" s="8">
        <f>+Q587/'סכום נכסי הקרן'!$C$42</f>
        <v>3.6728198512109133E-5</v>
      </c>
      <c r="V587" s="86"/>
    </row>
    <row r="588" spans="1:23">
      <c r="A588" s="6" t="s">
        <v>3459</v>
      </c>
      <c r="B588" s="17" t="s">
        <v>2098</v>
      </c>
      <c r="C588" s="6" t="s">
        <v>119</v>
      </c>
      <c r="D588" s="6" t="s">
        <v>702</v>
      </c>
      <c r="E588" s="6" t="s">
        <v>3460</v>
      </c>
      <c r="F588" s="6" t="s">
        <v>720</v>
      </c>
      <c r="G588" s="6" t="s">
        <v>3429</v>
      </c>
      <c r="H588" s="6" t="s">
        <v>2264</v>
      </c>
      <c r="I588" s="6" t="s">
        <v>2751</v>
      </c>
      <c r="J588" s="17"/>
      <c r="K588" s="6" t="s">
        <v>46</v>
      </c>
      <c r="L588" s="18">
        <v>0</v>
      </c>
      <c r="M588" s="8">
        <v>0</v>
      </c>
      <c r="N588" s="7">
        <v>233530</v>
      </c>
      <c r="O588" s="7">
        <v>100.15</v>
      </c>
      <c r="P588" s="7">
        <v>0</v>
      </c>
      <c r="Q588" s="7">
        <v>931.42827483749898</v>
      </c>
      <c r="R588" s="8">
        <v>0.09</v>
      </c>
      <c r="S588" s="8">
        <f t="shared" si="11"/>
        <v>2.3309447308519267E-4</v>
      </c>
      <c r="T588" s="8">
        <f>+Q588/'סכום נכסי הקרן'!$C$42</f>
        <v>3.6783290809877261E-5</v>
      </c>
      <c r="V588" s="86"/>
    </row>
    <row r="589" spans="1:23">
      <c r="A589" s="6" t="s">
        <v>3461</v>
      </c>
      <c r="B589" s="17" t="s">
        <v>3780</v>
      </c>
      <c r="C589" s="6" t="s">
        <v>119</v>
      </c>
      <c r="D589" s="6" t="s">
        <v>702</v>
      </c>
      <c r="E589" s="6" t="s">
        <v>3462</v>
      </c>
      <c r="F589" s="6" t="s">
        <v>732</v>
      </c>
      <c r="G589" s="6" t="s">
        <v>2750</v>
      </c>
      <c r="H589" s="6" t="s">
        <v>2264</v>
      </c>
      <c r="I589" s="6" t="s">
        <v>2747</v>
      </c>
      <c r="J589" s="17">
        <v>8.9700000000000006</v>
      </c>
      <c r="K589" s="6" t="s">
        <v>42</v>
      </c>
      <c r="L589" s="18">
        <v>4.2999999999999997E-2</v>
      </c>
      <c r="M589" s="8">
        <v>5.7000000000000002E-2</v>
      </c>
      <c r="N589" s="7">
        <v>87573.75</v>
      </c>
      <c r="O589" s="7">
        <v>98.922700000000006</v>
      </c>
      <c r="P589" s="7">
        <v>0</v>
      </c>
      <c r="Q589" s="7">
        <v>302.339809789463</v>
      </c>
      <c r="R589" s="8">
        <v>0.01</v>
      </c>
      <c r="S589" s="8">
        <f t="shared" si="11"/>
        <v>7.5662013446872666E-5</v>
      </c>
      <c r="T589" s="8">
        <f>+Q589/'סכום נכסי הקרן'!$C$42</f>
        <v>1.1939784787861438E-5</v>
      </c>
      <c r="V589" s="86"/>
    </row>
    <row r="590" spans="1:23">
      <c r="A590" s="6" t="s">
        <v>3463</v>
      </c>
      <c r="B590" s="17">
        <v>71292957</v>
      </c>
      <c r="C590" s="6" t="s">
        <v>119</v>
      </c>
      <c r="D590" s="6" t="s">
        <v>702</v>
      </c>
      <c r="E590" s="6" t="s">
        <v>3464</v>
      </c>
      <c r="F590" s="6" t="s">
        <v>773</v>
      </c>
      <c r="G590" s="6" t="s">
        <v>241</v>
      </c>
      <c r="H590" s="6" t="s">
        <v>167</v>
      </c>
      <c r="I590" s="6" t="s">
        <v>2765</v>
      </c>
      <c r="J590" s="17">
        <v>15.72</v>
      </c>
      <c r="K590" s="6" t="s">
        <v>42</v>
      </c>
      <c r="L590" s="18">
        <v>5.2499999999999998E-2</v>
      </c>
      <c r="M590" s="8">
        <v>5.3499999999999999E-2</v>
      </c>
      <c r="N590" s="7">
        <v>365182.52</v>
      </c>
      <c r="O590" s="7">
        <v>104.8805</v>
      </c>
      <c r="P590" s="7">
        <v>0</v>
      </c>
      <c r="Q590" s="7">
        <v>1336.68833258121</v>
      </c>
      <c r="R590" s="8">
        <v>0.1217</v>
      </c>
      <c r="S590" s="8">
        <f t="shared" si="11"/>
        <v>3.3451278104747314E-4</v>
      </c>
      <c r="T590" s="8">
        <f>+Q590/'סכום נכסי הקרן'!$C$42</f>
        <v>5.2787527486303343E-5</v>
      </c>
      <c r="V590" s="86"/>
    </row>
    <row r="591" spans="1:23">
      <c r="A591" s="6" t="s">
        <v>3468</v>
      </c>
      <c r="B591" s="17">
        <v>71316111</v>
      </c>
      <c r="C591" s="6" t="s">
        <v>747</v>
      </c>
      <c r="D591" s="6" t="s">
        <v>702</v>
      </c>
      <c r="E591" s="6" t="s">
        <v>3467</v>
      </c>
      <c r="F591" s="6" t="s">
        <v>764</v>
      </c>
      <c r="G591" s="6" t="s">
        <v>706</v>
      </c>
      <c r="H591" s="6" t="s">
        <v>167</v>
      </c>
      <c r="I591" s="6" t="s">
        <v>2765</v>
      </c>
      <c r="J591" s="17">
        <v>11.35</v>
      </c>
      <c r="K591" s="6" t="s">
        <v>2265</v>
      </c>
      <c r="L591" s="18">
        <v>5.8799999999999998E-2</v>
      </c>
      <c r="M591" s="8">
        <v>4.9699999999999994E-2</v>
      </c>
      <c r="N591" s="7">
        <v>125522.36</v>
      </c>
      <c r="O591" s="7">
        <v>113.4796</v>
      </c>
      <c r="P591" s="7">
        <v>0</v>
      </c>
      <c r="Q591" s="7">
        <v>644.408838702445</v>
      </c>
      <c r="R591" s="8">
        <v>0</v>
      </c>
      <c r="S591" s="8">
        <f t="shared" si="11"/>
        <v>1.6126645794062167E-4</v>
      </c>
      <c r="T591" s="8">
        <f>+Q591/'סכום נכסי הקרן'!$C$42</f>
        <v>2.544852712205106E-5</v>
      </c>
      <c r="V591" s="86"/>
    </row>
    <row r="592" spans="1:23">
      <c r="A592" s="6" t="s">
        <v>3469</v>
      </c>
      <c r="B592" s="17" t="s">
        <v>3470</v>
      </c>
      <c r="C592" s="6" t="s">
        <v>119</v>
      </c>
      <c r="D592" s="6" t="s">
        <v>702</v>
      </c>
      <c r="E592" s="6" t="s">
        <v>3471</v>
      </c>
      <c r="F592" s="6" t="s">
        <v>764</v>
      </c>
      <c r="G592" s="6" t="s">
        <v>247</v>
      </c>
      <c r="H592" s="6" t="s">
        <v>167</v>
      </c>
      <c r="I592" s="6" t="s">
        <v>2737</v>
      </c>
      <c r="J592" s="17"/>
      <c r="K592" s="6" t="s">
        <v>46</v>
      </c>
      <c r="L592" s="18">
        <v>3.5000000000000003E-2</v>
      </c>
      <c r="M592" s="8">
        <v>0</v>
      </c>
      <c r="N592" s="7">
        <v>306508.13</v>
      </c>
      <c r="O592" s="7">
        <v>104.07849999999983</v>
      </c>
      <c r="P592" s="7">
        <v>0</v>
      </c>
      <c r="Q592" s="7">
        <v>1270.4535977067701</v>
      </c>
      <c r="R592" s="8">
        <v>0.04</v>
      </c>
      <c r="S592" s="8">
        <f t="shared" si="11"/>
        <v>3.1793721528188744E-4</v>
      </c>
      <c r="T592" s="8">
        <f>+Q592/'סכום נכסי הקרן'!$C$42</f>
        <v>5.0171833309500841E-5</v>
      </c>
      <c r="V592" s="86"/>
    </row>
    <row r="593" spans="1:23">
      <c r="A593" s="6" t="s">
        <v>3472</v>
      </c>
      <c r="B593" s="17" t="s">
        <v>3473</v>
      </c>
      <c r="C593" s="6" t="s">
        <v>119</v>
      </c>
      <c r="D593" s="6" t="s">
        <v>702</v>
      </c>
      <c r="E593" s="6" t="s">
        <v>3474</v>
      </c>
      <c r="F593" s="6" t="s">
        <v>720</v>
      </c>
      <c r="G593" s="6" t="s">
        <v>896</v>
      </c>
      <c r="H593" s="6" t="s">
        <v>167</v>
      </c>
      <c r="I593" s="6" t="s">
        <v>2737</v>
      </c>
      <c r="J593" s="17"/>
      <c r="K593" s="6" t="s">
        <v>42</v>
      </c>
      <c r="L593" s="18">
        <v>7.1300000000000002E-2</v>
      </c>
      <c r="M593" s="8">
        <v>0</v>
      </c>
      <c r="N593" s="7">
        <v>291912.48</v>
      </c>
      <c r="O593" s="7">
        <v>110.694</v>
      </c>
      <c r="P593" s="7">
        <v>0</v>
      </c>
      <c r="Q593" s="7">
        <v>1127.7223061330899</v>
      </c>
      <c r="R593" s="8">
        <v>0.02</v>
      </c>
      <c r="S593" s="8">
        <f t="shared" si="11"/>
        <v>2.8221801274002728E-4</v>
      </c>
      <c r="T593" s="8">
        <f>+Q593/'סכום נכסי הקרן'!$C$42</f>
        <v>4.4535192520879704E-5</v>
      </c>
      <c r="V593" s="86"/>
    </row>
    <row r="594" spans="1:23">
      <c r="A594" s="6" t="s">
        <v>3475</v>
      </c>
      <c r="B594" s="17" t="s">
        <v>3476</v>
      </c>
      <c r="C594" s="6" t="s">
        <v>119</v>
      </c>
      <c r="D594" s="6" t="s">
        <v>702</v>
      </c>
      <c r="E594" s="6" t="s">
        <v>3477</v>
      </c>
      <c r="F594" s="6" t="s">
        <v>2766</v>
      </c>
      <c r="G594" s="6" t="s">
        <v>923</v>
      </c>
      <c r="H594" s="6" t="s">
        <v>167</v>
      </c>
      <c r="I594" s="6" t="s">
        <v>2737</v>
      </c>
      <c r="J594" s="17"/>
      <c r="K594" s="6" t="s">
        <v>42</v>
      </c>
      <c r="L594" s="18">
        <v>0.06</v>
      </c>
      <c r="M594" s="8">
        <v>0</v>
      </c>
      <c r="N594" s="7">
        <v>236449.12</v>
      </c>
      <c r="O594" s="7">
        <v>107.8617</v>
      </c>
      <c r="P594" s="7">
        <v>0</v>
      </c>
      <c r="Q594" s="7">
        <v>890.08276122996904</v>
      </c>
      <c r="R594" s="8">
        <v>0.02</v>
      </c>
      <c r="S594" s="8">
        <f t="shared" si="11"/>
        <v>2.2274755645281403E-4</v>
      </c>
      <c r="T594" s="8">
        <f>+Q594/'סכום נכסי הקרן'!$C$42</f>
        <v>3.5150503732445188E-5</v>
      </c>
      <c r="V594" s="86"/>
    </row>
    <row r="595" spans="1:23">
      <c r="A595" s="6" t="s">
        <v>3478</v>
      </c>
      <c r="B595" s="17" t="s">
        <v>3479</v>
      </c>
      <c r="C595" s="6" t="s">
        <v>119</v>
      </c>
      <c r="D595" s="6" t="s">
        <v>702</v>
      </c>
      <c r="E595" s="6" t="s">
        <v>3480</v>
      </c>
      <c r="F595" s="6" t="s">
        <v>2766</v>
      </c>
      <c r="G595" s="6" t="s">
        <v>923</v>
      </c>
      <c r="H595" s="6" t="s">
        <v>167</v>
      </c>
      <c r="I595" s="6" t="s">
        <v>2762</v>
      </c>
      <c r="J595" s="17"/>
      <c r="K595" s="6" t="s">
        <v>46</v>
      </c>
      <c r="L595" s="18">
        <v>5.2499999999999998E-2</v>
      </c>
      <c r="M595" s="8">
        <v>0</v>
      </c>
      <c r="N595" s="7">
        <v>98520.45</v>
      </c>
      <c r="O595" s="7">
        <v>106.6923000000001</v>
      </c>
      <c r="P595" s="7">
        <v>0</v>
      </c>
      <c r="Q595" s="7">
        <v>418.61544595508099</v>
      </c>
      <c r="R595" s="8">
        <v>0</v>
      </c>
      <c r="S595" s="8">
        <f t="shared" si="11"/>
        <v>1.0476055906424598E-4</v>
      </c>
      <c r="T595" s="8">
        <f>+Q595/'סכום נכסי הקרן'!$C$42</f>
        <v>1.6531657994555311E-5</v>
      </c>
      <c r="V595" s="86"/>
    </row>
    <row r="596" spans="1:23">
      <c r="A596" s="6" t="s">
        <v>928</v>
      </c>
      <c r="B596" s="17">
        <v>71360374</v>
      </c>
      <c r="C596" s="6" t="s">
        <v>1148</v>
      </c>
      <c r="D596" s="6" t="s">
        <v>702</v>
      </c>
      <c r="E596" s="6" t="s">
        <v>3481</v>
      </c>
      <c r="F596" s="6" t="s">
        <v>930</v>
      </c>
      <c r="G596" s="6" t="s">
        <v>923</v>
      </c>
      <c r="H596" s="6" t="s">
        <v>167</v>
      </c>
      <c r="I596" s="6" t="s">
        <v>3430</v>
      </c>
      <c r="J596" s="17">
        <v>4.5</v>
      </c>
      <c r="K596" s="6" t="s">
        <v>42</v>
      </c>
      <c r="L596" s="18">
        <v>1.4999999999999999E-2</v>
      </c>
      <c r="M596" s="8">
        <v>3.3599999999999998E-2</v>
      </c>
      <c r="N596" s="7">
        <v>145956.25</v>
      </c>
      <c r="O596" s="7">
        <v>98.991699999999994</v>
      </c>
      <c r="P596" s="7">
        <v>0</v>
      </c>
      <c r="Q596" s="7">
        <v>504.25116022806299</v>
      </c>
      <c r="R596" s="8">
        <v>0.3649</v>
      </c>
      <c r="S596" s="8">
        <f t="shared" si="11"/>
        <v>1.2619131464144528E-4</v>
      </c>
      <c r="T596" s="8">
        <f>+Q596/'סכום נכסי הקרן'!$C$42</f>
        <v>1.9913521597916728E-5</v>
      </c>
      <c r="V596" s="86"/>
    </row>
    <row r="597" spans="1:23">
      <c r="A597" s="6" t="s">
        <v>3482</v>
      </c>
      <c r="B597" s="17" t="s">
        <v>3483</v>
      </c>
      <c r="C597" s="6" t="s">
        <v>119</v>
      </c>
      <c r="D597" s="6" t="s">
        <v>702</v>
      </c>
      <c r="E597" s="6" t="s">
        <v>3484</v>
      </c>
      <c r="F597" s="6" t="s">
        <v>720</v>
      </c>
      <c r="G597" s="6" t="s">
        <v>2752</v>
      </c>
      <c r="H597" s="6" t="s">
        <v>2763</v>
      </c>
      <c r="I597" s="6" t="s">
        <v>2737</v>
      </c>
      <c r="J597" s="17"/>
      <c r="K597" s="6" t="s">
        <v>2265</v>
      </c>
      <c r="L597" s="18">
        <v>0.02</v>
      </c>
      <c r="M597" s="8">
        <v>0</v>
      </c>
      <c r="N597" s="7">
        <v>131360.62</v>
      </c>
      <c r="O597" s="7">
        <v>104.93480000000008</v>
      </c>
      <c r="P597" s="7">
        <v>0</v>
      </c>
      <c r="Q597" s="7">
        <v>623.601749533938</v>
      </c>
      <c r="R597" s="8">
        <v>0</v>
      </c>
      <c r="S597" s="8">
        <f t="shared" si="11"/>
        <v>1.5605938229433435E-4</v>
      </c>
      <c r="T597" s="8">
        <f>+Q597/'סכום נכסי הקרן'!$C$42</f>
        <v>2.462682862688162E-5</v>
      </c>
      <c r="V597" s="86"/>
    </row>
    <row r="598" spans="1:23">
      <c r="A598" s="6" t="s">
        <v>939</v>
      </c>
      <c r="B598" s="17">
        <v>71331037</v>
      </c>
      <c r="C598" s="6" t="s">
        <v>1148</v>
      </c>
      <c r="D598" s="6" t="s">
        <v>702</v>
      </c>
      <c r="E598" s="6" t="s">
        <v>2752</v>
      </c>
      <c r="F598" s="6" t="s">
        <v>720</v>
      </c>
      <c r="G598" s="6" t="s">
        <v>2752</v>
      </c>
      <c r="H598" s="6" t="s">
        <v>2763</v>
      </c>
      <c r="I598" s="6" t="s">
        <v>3430</v>
      </c>
      <c r="J598" s="17">
        <v>3.88</v>
      </c>
      <c r="K598" s="6" t="s">
        <v>42</v>
      </c>
      <c r="L598" s="18">
        <v>7.8799999999999995E-2</v>
      </c>
      <c r="M598" s="8">
        <v>4.5100000000000001E-2</v>
      </c>
      <c r="N598" s="7">
        <v>122603.25</v>
      </c>
      <c r="O598" s="7">
        <v>109.908</v>
      </c>
      <c r="P598" s="7">
        <v>0</v>
      </c>
      <c r="Q598" s="7">
        <v>470.28022223490001</v>
      </c>
      <c r="R598" s="8">
        <v>0.27250000000000002</v>
      </c>
      <c r="S598" s="8">
        <f t="shared" si="11"/>
        <v>1.1768992155982817E-4</v>
      </c>
      <c r="T598" s="8">
        <f>+Q598/'סכום נכסי הקרן'!$C$42</f>
        <v>1.8571965919348963E-5</v>
      </c>
      <c r="V598" s="86"/>
    </row>
    <row r="601" spans="1:23">
      <c r="A601" s="6" t="s">
        <v>177</v>
      </c>
      <c r="B601" s="17"/>
      <c r="C601" s="6"/>
      <c r="D601" s="6"/>
      <c r="E601" s="6"/>
      <c r="F601" s="6"/>
      <c r="G601" s="6"/>
      <c r="H601" s="6"/>
      <c r="I601" s="6"/>
      <c r="K601" s="6"/>
    </row>
    <row r="604" spans="1:23">
      <c r="T604" s="86"/>
      <c r="V604" s="86"/>
    </row>
    <row r="605" spans="1:23">
      <c r="A605" s="5" t="s">
        <v>83</v>
      </c>
      <c r="T605" s="86"/>
      <c r="V605" s="86"/>
    </row>
    <row r="606" spans="1:23">
      <c r="T606" s="92"/>
      <c r="U606" s="92"/>
      <c r="V606" s="92"/>
    </row>
    <row r="607" spans="1:23">
      <c r="T607" s="86"/>
      <c r="V607" s="86"/>
      <c r="W607" s="93"/>
    </row>
    <row r="608" spans="1:23">
      <c r="T608" s="86"/>
      <c r="V608" s="86"/>
    </row>
    <row r="609" spans="17:22">
      <c r="T609" s="86"/>
      <c r="V609" s="86"/>
    </row>
    <row r="610" spans="17:22">
      <c r="Q610" s="48"/>
      <c r="T610" s="86"/>
      <c r="V610" s="86"/>
    </row>
    <row r="611" spans="17:22">
      <c r="Q611" s="48"/>
      <c r="T611" s="86"/>
      <c r="V611" s="86"/>
    </row>
    <row r="612" spans="17:22">
      <c r="Q612" s="41"/>
      <c r="T612" s="86"/>
      <c r="V612" s="86"/>
    </row>
    <row r="614" spans="17:22">
      <c r="Q614" s="41"/>
    </row>
  </sheetData>
  <conditionalFormatting sqref="C574">
    <cfRule type="duplicateValues" dxfId="54" priority="58"/>
  </conditionalFormatting>
  <conditionalFormatting sqref="B465:B470 B8:B248 B255:B449 B485:B583 B458:B459 B473:B483 B599:B1048576 B585:B586">
    <cfRule type="duplicateValues" dxfId="53" priority="57"/>
  </conditionalFormatting>
  <conditionalFormatting sqref="B254">
    <cfRule type="duplicateValues" dxfId="52" priority="55"/>
  </conditionalFormatting>
  <conditionalFormatting sqref="B484">
    <cfRule type="duplicateValues" dxfId="51" priority="48"/>
  </conditionalFormatting>
  <conditionalFormatting sqref="B473:B583 B8:B248 B254:B449 B458:B470 B599:B1048576 B585:B586">
    <cfRule type="duplicateValues" dxfId="50" priority="43"/>
  </conditionalFormatting>
  <conditionalFormatting sqref="B608:B1048576">
    <cfRule type="duplicateValues" dxfId="49" priority="41"/>
  </conditionalFormatting>
  <conditionalFormatting sqref="B599:B1048576 B8:B248 B473:B583 B458:B470 B254:B449 B585:B586">
    <cfRule type="duplicateValues" dxfId="48" priority="39"/>
  </conditionalFormatting>
  <conditionalFormatting sqref="B587:B588 B590:B598">
    <cfRule type="duplicateValues" dxfId="47" priority="37"/>
  </conditionalFormatting>
  <conditionalFormatting sqref="B587:B588">
    <cfRule type="duplicateValues" dxfId="46" priority="36"/>
  </conditionalFormatting>
  <conditionalFormatting sqref="B587:B588">
    <cfRule type="duplicateValues" dxfId="45" priority="35"/>
  </conditionalFormatting>
  <conditionalFormatting sqref="B471:B472">
    <cfRule type="duplicateValues" dxfId="44" priority="33"/>
  </conditionalFormatting>
  <conditionalFormatting sqref="B471:B472">
    <cfRule type="duplicateValues" dxfId="43" priority="32"/>
  </conditionalFormatting>
  <conditionalFormatting sqref="B471:B472">
    <cfRule type="duplicateValues" dxfId="42" priority="31"/>
  </conditionalFormatting>
  <conditionalFormatting sqref="B450:B457">
    <cfRule type="duplicateValues" dxfId="41" priority="28"/>
  </conditionalFormatting>
  <conditionalFormatting sqref="B450:B457">
    <cfRule type="duplicateValues" dxfId="40" priority="27"/>
  </conditionalFormatting>
  <conditionalFormatting sqref="B450:B457">
    <cfRule type="duplicateValues" dxfId="39" priority="26"/>
  </conditionalFormatting>
  <conditionalFormatting sqref="B254:B583 B8:B248 B585:B588 B590:B1048576">
    <cfRule type="duplicateValues" dxfId="38" priority="25"/>
  </conditionalFormatting>
  <conditionalFormatting sqref="B251:B252 B249">
    <cfRule type="duplicateValues" dxfId="37" priority="23"/>
  </conditionalFormatting>
  <conditionalFormatting sqref="B251:B252">
    <cfRule type="duplicateValues" dxfId="36" priority="22"/>
  </conditionalFormatting>
  <conditionalFormatting sqref="B251:B252">
    <cfRule type="duplicateValues" dxfId="35" priority="21"/>
  </conditionalFormatting>
  <conditionalFormatting sqref="B251:B252">
    <cfRule type="duplicateValues" dxfId="34" priority="20"/>
  </conditionalFormatting>
  <conditionalFormatting sqref="B585:B588 B8:B249 B254:B583 B590:B1048576 B251:B252">
    <cfRule type="duplicateValues" dxfId="33" priority="19"/>
  </conditionalFormatting>
  <conditionalFormatting sqref="B460:B464">
    <cfRule type="duplicateValues" dxfId="32" priority="65"/>
  </conditionalFormatting>
  <conditionalFormatting sqref="B584">
    <cfRule type="duplicateValues" dxfId="31" priority="18"/>
  </conditionalFormatting>
  <conditionalFormatting sqref="B584">
    <cfRule type="duplicateValues" dxfId="30" priority="17"/>
  </conditionalFormatting>
  <conditionalFormatting sqref="B584">
    <cfRule type="duplicateValues" dxfId="29" priority="16"/>
  </conditionalFormatting>
  <conditionalFormatting sqref="B584">
    <cfRule type="duplicateValues" dxfId="28" priority="15"/>
  </conditionalFormatting>
  <conditionalFormatting sqref="B584">
    <cfRule type="duplicateValues" dxfId="27" priority="14"/>
  </conditionalFormatting>
  <conditionalFormatting sqref="B251:B252 B8:B249 B254:B1048576">
    <cfRule type="duplicateValues" dxfId="26" priority="13"/>
  </conditionalFormatting>
  <conditionalFormatting sqref="B250">
    <cfRule type="duplicateValues" dxfId="25" priority="12"/>
  </conditionalFormatting>
  <conditionalFormatting sqref="B250">
    <cfRule type="duplicateValues" dxfId="24" priority="11"/>
  </conditionalFormatting>
  <conditionalFormatting sqref="B250">
    <cfRule type="duplicateValues" dxfId="23" priority="10"/>
  </conditionalFormatting>
  <conditionalFormatting sqref="B250">
    <cfRule type="duplicateValues" dxfId="22" priority="9"/>
  </conditionalFormatting>
  <conditionalFormatting sqref="B250">
    <cfRule type="duplicateValues" dxfId="21" priority="8"/>
  </conditionalFormatting>
  <conditionalFormatting sqref="B250">
    <cfRule type="duplicateValues" dxfId="20" priority="7"/>
  </conditionalFormatting>
  <conditionalFormatting sqref="B253">
    <cfRule type="duplicateValues" dxfId="19" priority="6"/>
  </conditionalFormatting>
  <conditionalFormatting sqref="B253">
    <cfRule type="duplicateValues" dxfId="18" priority="5"/>
  </conditionalFormatting>
  <conditionalFormatting sqref="B253">
    <cfRule type="duplicateValues" dxfId="17" priority="4"/>
  </conditionalFormatting>
  <conditionalFormatting sqref="B253">
    <cfRule type="duplicateValues" dxfId="16" priority="3"/>
  </conditionalFormatting>
  <conditionalFormatting sqref="B253">
    <cfRule type="duplicateValues" dxfId="15" priority="2"/>
  </conditionalFormatting>
  <conditionalFormatting sqref="B253">
    <cfRule type="duplicateValues" dxfId="14" priority="1"/>
  </conditionalFormatting>
  <dataValidations count="7">
    <dataValidation type="list" allowBlank="1" showInputMessage="1" showErrorMessage="1" sqref="E574">
      <formula1>$AC$7:$AC$11</formula1>
    </dataValidation>
    <dataValidation type="list" allowBlank="1" showInputMessage="1" showErrorMessage="1" sqref="I574">
      <formula1>$AG$7:$AG$10</formula1>
    </dataValidation>
    <dataValidation type="list" allowBlank="1" showInputMessage="1" showErrorMessage="1" sqref="G574">
      <formula1>$AE$7:$AE$11</formula1>
    </dataValidation>
    <dataValidation type="list" allowBlank="1" showInputMessage="1" showErrorMessage="1" sqref="F484 F587:F598 F472 F451:F457 F460:F464 F249:F254">
      <formula1>$AN$7:$AN$11</formula1>
    </dataValidation>
    <dataValidation type="list" allowBlank="1" showInputMessage="1" showErrorMessage="1" sqref="H484 H587:H598 H472 H451:H457 H460:H464 H249:H254">
      <formula1>$AP$7:$AP$10</formula1>
    </dataValidation>
    <dataValidation type="list" allowBlank="1" showInputMessage="1" showErrorMessage="1" sqref="D484 D587:D598 D472 D451:D457 D460:D464 D249:D254">
      <formula1>$AL$7:$AL$11</formula1>
    </dataValidation>
    <dataValidation type="list" allowBlank="1" showInputMessage="1" showErrorMessage="1" sqref="K484 K587:K598 K472 K451:K457 K460:K464 K249:K254">
      <formula1>$AQ$7:$AQ$11</formula1>
    </dataValidation>
  </dataValidations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0"/>
  <sheetViews>
    <sheetView rightToLeft="1" zoomScale="75" zoomScaleNormal="75" workbookViewId="0">
      <pane xSplit="3" ySplit="13" topLeftCell="D433" activePane="bottomRight" state="frozen"/>
      <selection sqref="A1:XFD1048576"/>
      <selection pane="topRight" sqref="A1:XFD1048576"/>
      <selection pane="bottomLeft" sqref="A1:XFD1048576"/>
      <selection pane="bottomRight" activeCell="O452" sqref="O452"/>
    </sheetView>
  </sheetViews>
  <sheetFormatPr defaultColWidth="9.140625" defaultRowHeight="12.75"/>
  <cols>
    <col min="1" max="1" width="9.140625" style="43"/>
    <col min="2" max="2" width="46.42578125" style="43" customWidth="1"/>
    <col min="3" max="3" width="15.7109375" style="43" customWidth="1"/>
    <col min="4" max="4" width="12.7109375" style="43" customWidth="1"/>
    <col min="5" max="5" width="11.7109375" style="43" customWidth="1"/>
    <col min="6" max="6" width="13.7109375" style="43" customWidth="1"/>
    <col min="7" max="7" width="21.5703125" style="43" customWidth="1"/>
    <col min="8" max="8" width="15.7109375" style="43" customWidth="1"/>
    <col min="9" max="9" width="17.7109375" style="43" customWidth="1"/>
    <col min="10" max="10" width="12.7109375" style="43" customWidth="1"/>
    <col min="11" max="11" width="15.7109375" style="43" customWidth="1"/>
    <col min="12" max="14" width="14.140625" style="43" customWidth="1"/>
    <col min="15" max="15" width="9.140625" style="43"/>
    <col min="16" max="16" width="12.7109375" style="43" bestFit="1" customWidth="1"/>
    <col min="17" max="16384" width="9.140625" style="43"/>
  </cols>
  <sheetData>
    <row r="1" spans="2:14" ht="15.75">
      <c r="B1" s="62" t="s">
        <v>2267</v>
      </c>
    </row>
    <row r="2" spans="2:14" ht="15.75">
      <c r="B2" s="62" t="s">
        <v>2244</v>
      </c>
    </row>
    <row r="3" spans="2:14" ht="15.75">
      <c r="B3" s="62" t="s">
        <v>1</v>
      </c>
    </row>
    <row r="4" spans="2:14" ht="15.75">
      <c r="B4" s="62" t="s">
        <v>2</v>
      </c>
    </row>
    <row r="6" spans="2:14" ht="15.75">
      <c r="B6" s="63" t="s">
        <v>178</v>
      </c>
    </row>
    <row r="7" spans="2:14" ht="15.75">
      <c r="B7" s="63" t="s">
        <v>950</v>
      </c>
    </row>
    <row r="8" spans="2:14">
      <c r="B8" s="64" t="s">
        <v>85</v>
      </c>
      <c r="C8" s="64" t="s">
        <v>86</v>
      </c>
      <c r="D8" s="64" t="s">
        <v>180</v>
      </c>
      <c r="E8" s="64" t="s">
        <v>252</v>
      </c>
      <c r="F8" s="64" t="s">
        <v>87</v>
      </c>
      <c r="G8" s="64" t="s">
        <v>253</v>
      </c>
      <c r="H8" s="64" t="s">
        <v>90</v>
      </c>
      <c r="I8" s="64" t="s">
        <v>183</v>
      </c>
      <c r="J8" s="64" t="s">
        <v>41</v>
      </c>
      <c r="K8" s="64" t="s">
        <v>93</v>
      </c>
      <c r="L8" s="64" t="s">
        <v>184</v>
      </c>
      <c r="M8" s="64" t="s">
        <v>185</v>
      </c>
      <c r="N8" s="64" t="s">
        <v>95</v>
      </c>
    </row>
    <row r="9" spans="2:14" ht="13.5" thickBot="1">
      <c r="B9" s="65"/>
      <c r="C9" s="65"/>
      <c r="D9" s="65"/>
      <c r="E9" s="65"/>
      <c r="F9" s="65"/>
      <c r="G9" s="65"/>
      <c r="H9" s="65"/>
      <c r="I9" s="65" t="s">
        <v>2283</v>
      </c>
      <c r="J9" s="65" t="s">
        <v>189</v>
      </c>
      <c r="K9" s="65" t="s">
        <v>97</v>
      </c>
      <c r="L9" s="65" t="s">
        <v>96</v>
      </c>
      <c r="M9" s="65" t="s">
        <v>96</v>
      </c>
      <c r="N9" s="65" t="s">
        <v>96</v>
      </c>
    </row>
    <row r="11" spans="2:14">
      <c r="B11" s="64" t="s">
        <v>951</v>
      </c>
      <c r="C11" s="66"/>
      <c r="D11" s="64"/>
      <c r="E11" s="64"/>
      <c r="F11" s="64"/>
      <c r="G11" s="64"/>
      <c r="H11" s="64"/>
      <c r="I11" s="67">
        <v>306848122.87289387</v>
      </c>
      <c r="K11" s="67">
        <v>3548125.2877595006</v>
      </c>
      <c r="M11" s="68">
        <v>1</v>
      </c>
      <c r="N11" s="68">
        <v>0.14013530875060931</v>
      </c>
    </row>
    <row r="12" spans="2:14">
      <c r="B12" s="64" t="s">
        <v>952</v>
      </c>
      <c r="C12" s="66"/>
      <c r="D12" s="64"/>
      <c r="E12" s="64"/>
      <c r="F12" s="64"/>
      <c r="G12" s="64"/>
      <c r="H12" s="64"/>
      <c r="I12" s="67">
        <v>268452722.86289388</v>
      </c>
      <c r="K12" s="67">
        <v>2345212.544587695</v>
      </c>
      <c r="M12" s="68">
        <v>0.66097230350865188</v>
      </c>
      <c r="N12" s="68">
        <v>9.2625557827786378E-2</v>
      </c>
    </row>
    <row r="13" spans="2:14">
      <c r="B13" s="69" t="s">
        <v>953</v>
      </c>
      <c r="C13" s="70"/>
      <c r="D13" s="69"/>
      <c r="E13" s="69"/>
      <c r="F13" s="69"/>
      <c r="G13" s="69"/>
      <c r="H13" s="69"/>
      <c r="I13" s="71">
        <v>148764318.17365241</v>
      </c>
      <c r="K13" s="71">
        <v>1508168.5038612951</v>
      </c>
      <c r="M13" s="72">
        <v>0.42506066768956829</v>
      </c>
      <c r="N13" s="72">
        <v>5.9566007904417816E-2</v>
      </c>
    </row>
    <row r="14" spans="2:14">
      <c r="B14" s="73" t="s">
        <v>954</v>
      </c>
      <c r="C14" s="74">
        <v>593038</v>
      </c>
      <c r="D14" s="73" t="s">
        <v>194</v>
      </c>
      <c r="E14" s="73"/>
      <c r="F14" s="75">
        <v>520029083</v>
      </c>
      <c r="G14" s="73" t="s">
        <v>271</v>
      </c>
      <c r="H14" s="73" t="s">
        <v>104</v>
      </c>
      <c r="I14" s="76">
        <v>397371.60976604489</v>
      </c>
      <c r="J14" s="76">
        <v>6326</v>
      </c>
      <c r="K14" s="76">
        <v>25137.728033800002</v>
      </c>
      <c r="L14" s="77">
        <v>3.5000000000000001E-3</v>
      </c>
      <c r="M14" s="77">
        <v>7.0847915434444743E-3</v>
      </c>
      <c r="N14" s="77">
        <v>9.9282945037429751E-4</v>
      </c>
    </row>
    <row r="15" spans="2:14">
      <c r="B15" s="73" t="s">
        <v>955</v>
      </c>
      <c r="C15" s="74">
        <v>691212</v>
      </c>
      <c r="D15" s="73" t="s">
        <v>194</v>
      </c>
      <c r="E15" s="73"/>
      <c r="F15" s="75">
        <v>520007030</v>
      </c>
      <c r="G15" s="73" t="s">
        <v>271</v>
      </c>
      <c r="H15" s="73" t="s">
        <v>104</v>
      </c>
      <c r="I15" s="76">
        <v>3377589.9885172304</v>
      </c>
      <c r="J15" s="76">
        <v>919.9</v>
      </c>
      <c r="K15" s="76">
        <v>31070.450304369999</v>
      </c>
      <c r="L15" s="77">
        <v>2.5999999999999999E-3</v>
      </c>
      <c r="M15" s="77">
        <v>8.756863916716354E-3</v>
      </c>
      <c r="N15" s="77">
        <v>1.2271458286561164E-3</v>
      </c>
    </row>
    <row r="16" spans="2:14">
      <c r="B16" s="73" t="s">
        <v>956</v>
      </c>
      <c r="C16" s="74">
        <v>277777772</v>
      </c>
      <c r="D16" s="73" t="s">
        <v>194</v>
      </c>
      <c r="E16" s="73"/>
      <c r="F16" s="75">
        <v>520018078</v>
      </c>
      <c r="G16" s="73" t="s">
        <v>271</v>
      </c>
      <c r="H16" s="73" t="s">
        <v>104</v>
      </c>
      <c r="I16" s="76">
        <v>1539250.45</v>
      </c>
      <c r="J16" s="76">
        <v>100</v>
      </c>
      <c r="K16" s="76">
        <v>1539.25045</v>
      </c>
      <c r="L16" s="77">
        <v>8.9999999999999998E-4</v>
      </c>
      <c r="M16" s="77">
        <v>4.3382077158046897E-4</v>
      </c>
      <c r="N16" s="77">
        <v>6.0793607767856582E-5</v>
      </c>
    </row>
    <row r="17" spans="2:14">
      <c r="B17" s="73" t="s">
        <v>957</v>
      </c>
      <c r="C17" s="74">
        <v>604611</v>
      </c>
      <c r="D17" s="73" t="s">
        <v>194</v>
      </c>
      <c r="E17" s="73"/>
      <c r="F17" s="75">
        <v>520018078</v>
      </c>
      <c r="G17" s="73" t="s">
        <v>271</v>
      </c>
      <c r="H17" s="73" t="s">
        <v>104</v>
      </c>
      <c r="I17" s="76">
        <v>6618703.1302474951</v>
      </c>
      <c r="J17" s="76">
        <v>1697</v>
      </c>
      <c r="K17" s="76">
        <v>112319.39212029999</v>
      </c>
      <c r="L17" s="77">
        <v>3.8999999999999998E-3</v>
      </c>
      <c r="M17" s="77">
        <v>3.1655982529079522E-2</v>
      </c>
      <c r="N17" s="77">
        <v>4.4361208855164536E-3</v>
      </c>
    </row>
    <row r="18" spans="2:14">
      <c r="B18" s="73" t="s">
        <v>958</v>
      </c>
      <c r="C18" s="74">
        <v>695437</v>
      </c>
      <c r="D18" s="73" t="s">
        <v>194</v>
      </c>
      <c r="E18" s="73"/>
      <c r="F18" s="75">
        <v>520000522</v>
      </c>
      <c r="G18" s="73" t="s">
        <v>271</v>
      </c>
      <c r="H18" s="73" t="s">
        <v>104</v>
      </c>
      <c r="I18" s="76">
        <v>1099399.3710236221</v>
      </c>
      <c r="J18" s="76">
        <v>6350</v>
      </c>
      <c r="K18" s="76">
        <v>69811.860060000006</v>
      </c>
      <c r="L18" s="77">
        <v>4.1000000000000003E-3</v>
      </c>
      <c r="M18" s="77">
        <v>1.967570319482247E-2</v>
      </c>
      <c r="N18" s="77">
        <v>2.7572607420917974E-3</v>
      </c>
    </row>
    <row r="19" spans="2:14">
      <c r="B19" s="73" t="s">
        <v>959</v>
      </c>
      <c r="C19" s="74">
        <v>662577</v>
      </c>
      <c r="D19" s="73" t="s">
        <v>194</v>
      </c>
      <c r="E19" s="73"/>
      <c r="F19" s="75">
        <v>520000118</v>
      </c>
      <c r="G19" s="73" t="s">
        <v>271</v>
      </c>
      <c r="H19" s="73" t="s">
        <v>104</v>
      </c>
      <c r="I19" s="76">
        <v>8088084.7804333046</v>
      </c>
      <c r="J19" s="76">
        <v>2354</v>
      </c>
      <c r="K19" s="76">
        <v>190393.5157314</v>
      </c>
      <c r="L19" s="77">
        <v>5.3E-3</v>
      </c>
      <c r="M19" s="77">
        <v>5.3660313627658253E-2</v>
      </c>
      <c r="N19" s="77">
        <v>7.5197046178664189E-3</v>
      </c>
    </row>
    <row r="20" spans="2:14">
      <c r="B20" s="73" t="s">
        <v>960</v>
      </c>
      <c r="C20" s="74">
        <v>585018</v>
      </c>
      <c r="D20" s="73" t="s">
        <v>194</v>
      </c>
      <c r="E20" s="73"/>
      <c r="F20" s="75">
        <v>520033986</v>
      </c>
      <c r="G20" s="73" t="s">
        <v>317</v>
      </c>
      <c r="H20" s="73" t="s">
        <v>104</v>
      </c>
      <c r="I20" s="76">
        <v>936992.25171262724</v>
      </c>
      <c r="J20" s="76">
        <v>2067</v>
      </c>
      <c r="K20" s="76">
        <v>19367.629842900002</v>
      </c>
      <c r="L20" s="77">
        <v>3.5999999999999999E-3</v>
      </c>
      <c r="M20" s="77">
        <v>5.4585529743595628E-3</v>
      </c>
      <c r="N20" s="77">
        <v>7.649360063934342E-4</v>
      </c>
    </row>
    <row r="21" spans="2:14">
      <c r="B21" s="73" t="s">
        <v>961</v>
      </c>
      <c r="C21" s="74">
        <v>1095835</v>
      </c>
      <c r="D21" s="73" t="s">
        <v>194</v>
      </c>
      <c r="E21" s="73"/>
      <c r="F21" s="75">
        <v>511659401</v>
      </c>
      <c r="G21" s="73" t="s">
        <v>291</v>
      </c>
      <c r="H21" s="73" t="s">
        <v>104</v>
      </c>
      <c r="I21" s="76">
        <v>699335.91159420274</v>
      </c>
      <c r="J21" s="76">
        <v>4830</v>
      </c>
      <c r="K21" s="76">
        <v>33777.924529999997</v>
      </c>
      <c r="L21" s="77">
        <v>5.7000000000000002E-3</v>
      </c>
      <c r="M21" s="77">
        <v>9.5199356816763944E-3</v>
      </c>
      <c r="N21" s="77">
        <v>1.3340791260376642E-3</v>
      </c>
    </row>
    <row r="22" spans="2:14">
      <c r="B22" s="73" t="s">
        <v>962</v>
      </c>
      <c r="C22" s="74">
        <v>390013</v>
      </c>
      <c r="D22" s="73" t="s">
        <v>194</v>
      </c>
      <c r="E22" s="73"/>
      <c r="F22" s="75">
        <v>520038506</v>
      </c>
      <c r="G22" s="73" t="s">
        <v>291</v>
      </c>
      <c r="H22" s="73" t="s">
        <v>104</v>
      </c>
      <c r="I22" s="76">
        <v>738483.79738452821</v>
      </c>
      <c r="J22" s="76">
        <v>3529</v>
      </c>
      <c r="K22" s="76">
        <v>26061.0932097</v>
      </c>
      <c r="L22" s="77">
        <v>4.0000000000000001E-3</v>
      </c>
      <c r="M22" s="77">
        <v>7.3450318396610344E-3</v>
      </c>
      <c r="N22" s="77">
        <v>1.0292983046339551E-3</v>
      </c>
    </row>
    <row r="23" spans="2:14">
      <c r="B23" s="73" t="s">
        <v>963</v>
      </c>
      <c r="C23" s="74">
        <v>1097278</v>
      </c>
      <c r="D23" s="73" t="s">
        <v>194</v>
      </c>
      <c r="E23" s="73"/>
      <c r="F23" s="75">
        <v>520026683</v>
      </c>
      <c r="G23" s="73" t="s">
        <v>291</v>
      </c>
      <c r="H23" s="73" t="s">
        <v>104</v>
      </c>
      <c r="I23" s="76">
        <v>651243.45934426237</v>
      </c>
      <c r="J23" s="76">
        <v>1830</v>
      </c>
      <c r="K23" s="76">
        <v>11917.755306000001</v>
      </c>
      <c r="L23" s="77">
        <v>1.9E-3</v>
      </c>
      <c r="M23" s="77">
        <v>3.3588879589777922E-3</v>
      </c>
      <c r="N23" s="77">
        <v>4.7069880119005692E-4</v>
      </c>
    </row>
    <row r="24" spans="2:14">
      <c r="B24" s="73" t="s">
        <v>964</v>
      </c>
      <c r="C24" s="74">
        <v>1097260</v>
      </c>
      <c r="D24" s="73" t="s">
        <v>194</v>
      </c>
      <c r="E24" s="73"/>
      <c r="F24" s="75">
        <v>513623314</v>
      </c>
      <c r="G24" s="73" t="s">
        <v>291</v>
      </c>
      <c r="H24" s="73" t="s">
        <v>104</v>
      </c>
      <c r="I24" s="76">
        <v>52342.512580645162</v>
      </c>
      <c r="J24" s="76">
        <v>24800</v>
      </c>
      <c r="K24" s="76">
        <v>12980.94312</v>
      </c>
      <c r="L24" s="77">
        <v>3.3999999999999998E-3</v>
      </c>
      <c r="M24" s="77">
        <v>3.6585357244239103E-3</v>
      </c>
      <c r="N24" s="77">
        <v>5.1269003331727884E-4</v>
      </c>
    </row>
    <row r="25" spans="2:14">
      <c r="B25" s="73" t="s">
        <v>965</v>
      </c>
      <c r="C25" s="74">
        <v>126011</v>
      </c>
      <c r="D25" s="73" t="s">
        <v>194</v>
      </c>
      <c r="E25" s="73"/>
      <c r="F25" s="75">
        <v>520033234</v>
      </c>
      <c r="G25" s="73" t="s">
        <v>291</v>
      </c>
      <c r="H25" s="73" t="s">
        <v>104</v>
      </c>
      <c r="I25" s="76">
        <v>1265774.3970937128</v>
      </c>
      <c r="J25" s="76">
        <v>3372</v>
      </c>
      <c r="K25" s="76">
        <v>42681.912669999998</v>
      </c>
      <c r="L25" s="77">
        <v>5.5999999999999999E-3</v>
      </c>
      <c r="M25" s="77">
        <v>1.2029426586836206E-2</v>
      </c>
      <c r="N25" s="77">
        <v>1.6857474088390802E-3</v>
      </c>
    </row>
    <row r="26" spans="2:14">
      <c r="B26" s="73" t="s">
        <v>966</v>
      </c>
      <c r="C26" s="74">
        <v>323014</v>
      </c>
      <c r="D26" s="73" t="s">
        <v>194</v>
      </c>
      <c r="E26" s="73"/>
      <c r="F26" s="75">
        <v>520037789</v>
      </c>
      <c r="G26" s="73" t="s">
        <v>291</v>
      </c>
      <c r="H26" s="73" t="s">
        <v>104</v>
      </c>
      <c r="I26" s="76">
        <v>27261.381580381469</v>
      </c>
      <c r="J26" s="76">
        <v>18350</v>
      </c>
      <c r="K26" s="76">
        <v>5002.4635199999993</v>
      </c>
      <c r="L26" s="77">
        <v>5.9999999999999995E-4</v>
      </c>
      <c r="M26" s="77">
        <v>1.4098891990251155E-3</v>
      </c>
      <c r="N26" s="77">
        <v>1.9757525820953382E-4</v>
      </c>
    </row>
    <row r="27" spans="2:14">
      <c r="B27" s="73" t="s">
        <v>967</v>
      </c>
      <c r="C27" s="74">
        <v>1119478</v>
      </c>
      <c r="D27" s="73" t="s">
        <v>194</v>
      </c>
      <c r="E27" s="73"/>
      <c r="F27" s="75">
        <v>510960719</v>
      </c>
      <c r="G27" s="73" t="s">
        <v>291</v>
      </c>
      <c r="H27" s="73" t="s">
        <v>104</v>
      </c>
      <c r="I27" s="76">
        <v>200272.78082474225</v>
      </c>
      <c r="J27" s="76">
        <v>19400</v>
      </c>
      <c r="K27" s="76">
        <v>38852.919479999997</v>
      </c>
      <c r="L27" s="77">
        <v>1.5E-3</v>
      </c>
      <c r="M27" s="77">
        <v>1.0950267064705053E-2</v>
      </c>
      <c r="N27" s="77">
        <v>1.5345190560140712E-3</v>
      </c>
    </row>
    <row r="28" spans="2:14">
      <c r="B28" s="73" t="s">
        <v>968</v>
      </c>
      <c r="C28" s="74">
        <v>1121300</v>
      </c>
      <c r="D28" s="73" t="s">
        <v>194</v>
      </c>
      <c r="E28" s="73"/>
      <c r="F28" s="75">
        <v>513951251</v>
      </c>
      <c r="G28" s="73" t="s">
        <v>322</v>
      </c>
      <c r="H28" s="73" t="s">
        <v>104</v>
      </c>
      <c r="I28" s="76">
        <v>24855.200331728196</v>
      </c>
      <c r="J28" s="76">
        <v>18690</v>
      </c>
      <c r="K28" s="76">
        <v>4645.4369419999994</v>
      </c>
      <c r="L28" s="77">
        <v>1.1000000000000001E-3</v>
      </c>
      <c r="M28" s="77">
        <v>1.3092651936576364E-3</v>
      </c>
      <c r="N28" s="77">
        <v>1.834742821496392E-4</v>
      </c>
    </row>
    <row r="29" spans="2:14">
      <c r="B29" s="73" t="s">
        <v>969</v>
      </c>
      <c r="C29" s="74">
        <v>1081082</v>
      </c>
      <c r="D29" s="73" t="s">
        <v>194</v>
      </c>
      <c r="E29" s="73"/>
      <c r="F29" s="75">
        <v>520042805</v>
      </c>
      <c r="G29" s="73" t="s">
        <v>322</v>
      </c>
      <c r="H29" s="73" t="s">
        <v>104</v>
      </c>
      <c r="I29" s="76">
        <v>151951.7243342892</v>
      </c>
      <c r="J29" s="76">
        <v>24410</v>
      </c>
      <c r="K29" s="76">
        <v>37091.415909999996</v>
      </c>
      <c r="L29" s="77">
        <v>2.3E-3</v>
      </c>
      <c r="M29" s="77">
        <v>1.045380670123454E-2</v>
      </c>
      <c r="N29" s="77">
        <v>1.4649474296966911E-3</v>
      </c>
    </row>
    <row r="30" spans="2:14">
      <c r="B30" s="73" t="s">
        <v>970</v>
      </c>
      <c r="C30" s="74">
        <v>746016</v>
      </c>
      <c r="D30" s="73" t="s">
        <v>194</v>
      </c>
      <c r="E30" s="73"/>
      <c r="F30" s="75">
        <v>520003781</v>
      </c>
      <c r="G30" s="73" t="s">
        <v>322</v>
      </c>
      <c r="H30" s="73" t="s">
        <v>104</v>
      </c>
      <c r="I30" s="76">
        <v>355449.72703936783</v>
      </c>
      <c r="J30" s="76">
        <v>6833</v>
      </c>
      <c r="K30" s="76">
        <v>24287.879848600001</v>
      </c>
      <c r="L30" s="77">
        <v>2.8E-3</v>
      </c>
      <c r="M30" s="77">
        <v>6.8452712006505352E-3</v>
      </c>
      <c r="N30" s="77">
        <v>9.5926419318481692E-4</v>
      </c>
    </row>
    <row r="31" spans="2:14">
      <c r="B31" s="73" t="s">
        <v>971</v>
      </c>
      <c r="C31" s="74">
        <v>281014</v>
      </c>
      <c r="D31" s="73" t="s">
        <v>194</v>
      </c>
      <c r="E31" s="73"/>
      <c r="F31" s="75">
        <v>520027830</v>
      </c>
      <c r="G31" s="73" t="s">
        <v>327</v>
      </c>
      <c r="H31" s="73" t="s">
        <v>104</v>
      </c>
      <c r="I31" s="76">
        <v>3687996.2052216153</v>
      </c>
      <c r="J31" s="76">
        <v>1647</v>
      </c>
      <c r="K31" s="76">
        <v>60741.297500000001</v>
      </c>
      <c r="L31" s="77">
        <v>2.5000000000000001E-3</v>
      </c>
      <c r="M31" s="77">
        <v>1.7119265125599806E-2</v>
      </c>
      <c r="N31" s="77">
        <v>2.3990135039594681E-3</v>
      </c>
    </row>
    <row r="32" spans="2:14">
      <c r="B32" s="73" t="s">
        <v>972</v>
      </c>
      <c r="C32" s="74">
        <v>576017</v>
      </c>
      <c r="D32" s="73" t="s">
        <v>194</v>
      </c>
      <c r="E32" s="73"/>
      <c r="F32" s="75">
        <v>520028010</v>
      </c>
      <c r="G32" s="73" t="s">
        <v>379</v>
      </c>
      <c r="H32" s="73" t="s">
        <v>104</v>
      </c>
      <c r="I32" s="76">
        <v>61335.921212938018</v>
      </c>
      <c r="J32" s="76">
        <v>74200</v>
      </c>
      <c r="K32" s="76">
        <v>45511.253540000005</v>
      </c>
      <c r="L32" s="77">
        <v>7.0000000000000001E-3</v>
      </c>
      <c r="M32" s="77">
        <v>1.2826845122128859E-2</v>
      </c>
      <c r="N32" s="77">
        <v>1.797493901485775E-3</v>
      </c>
    </row>
    <row r="33" spans="2:14">
      <c r="B33" s="73" t="s">
        <v>973</v>
      </c>
      <c r="C33" s="74">
        <v>1084128</v>
      </c>
      <c r="D33" s="73" t="s">
        <v>194</v>
      </c>
      <c r="E33" s="73"/>
      <c r="F33" s="75">
        <v>520044322</v>
      </c>
      <c r="G33" s="73" t="s">
        <v>379</v>
      </c>
      <c r="H33" s="73" t="s">
        <v>104</v>
      </c>
      <c r="I33" s="76">
        <v>4781.1105241776959</v>
      </c>
      <c r="J33" s="76">
        <v>76310</v>
      </c>
      <c r="K33" s="76">
        <v>3648.4654409999998</v>
      </c>
      <c r="L33" s="77">
        <v>4.0000000000000002E-4</v>
      </c>
      <c r="M33" s="77">
        <v>1.0282797661025831E-3</v>
      </c>
      <c r="N33" s="77">
        <v>1.4409830250478983E-4</v>
      </c>
    </row>
    <row r="34" spans="2:14">
      <c r="B34" s="73" t="s">
        <v>974</v>
      </c>
      <c r="C34" s="74">
        <v>475020</v>
      </c>
      <c r="D34" s="73" t="s">
        <v>194</v>
      </c>
      <c r="E34" s="73"/>
      <c r="F34" s="75">
        <v>550013098</v>
      </c>
      <c r="G34" s="73" t="s">
        <v>315</v>
      </c>
      <c r="H34" s="73" t="s">
        <v>104</v>
      </c>
      <c r="I34" s="76">
        <v>3511308.940267534</v>
      </c>
      <c r="J34" s="76">
        <v>1383</v>
      </c>
      <c r="K34" s="76">
        <v>48561.402643900001</v>
      </c>
      <c r="L34" s="77">
        <v>2.5999999999999999E-3</v>
      </c>
      <c r="M34" s="77">
        <v>1.3686496024091806E-2</v>
      </c>
      <c r="N34" s="77">
        <v>1.9179613460500924E-3</v>
      </c>
    </row>
    <row r="35" spans="2:14">
      <c r="B35" s="73" t="s">
        <v>975</v>
      </c>
      <c r="C35" s="74">
        <v>232017</v>
      </c>
      <c r="D35" s="73" t="s">
        <v>194</v>
      </c>
      <c r="E35" s="73"/>
      <c r="F35" s="75">
        <v>550010003</v>
      </c>
      <c r="G35" s="73" t="s">
        <v>315</v>
      </c>
      <c r="H35" s="73" t="s">
        <v>104</v>
      </c>
      <c r="I35" s="76">
        <v>93538763.916190475</v>
      </c>
      <c r="J35" s="76">
        <v>52.5</v>
      </c>
      <c r="K35" s="76">
        <v>49107.851056</v>
      </c>
      <c r="L35" s="77">
        <v>6.4000000000000003E-3</v>
      </c>
      <c r="M35" s="77">
        <v>1.3840506485330355E-2</v>
      </c>
      <c r="N35" s="77">
        <v>1.93954364958658E-3</v>
      </c>
    </row>
    <row r="36" spans="2:14">
      <c r="B36" s="73" t="s">
        <v>976</v>
      </c>
      <c r="C36" s="74">
        <v>230011</v>
      </c>
      <c r="D36" s="73" t="s">
        <v>194</v>
      </c>
      <c r="E36" s="73"/>
      <c r="F36" s="75">
        <v>520031931</v>
      </c>
      <c r="G36" s="73" t="s">
        <v>303</v>
      </c>
      <c r="H36" s="73" t="s">
        <v>104</v>
      </c>
      <c r="I36" s="76">
        <v>7680713.1173770484</v>
      </c>
      <c r="J36" s="76">
        <v>579.5</v>
      </c>
      <c r="K36" s="76">
        <v>44509.732515199998</v>
      </c>
      <c r="L36" s="77">
        <v>2.5000000000000001E-3</v>
      </c>
      <c r="M36" s="77">
        <v>1.2544577461441931E-2</v>
      </c>
      <c r="N36" s="77">
        <v>1.7579382357051001E-3</v>
      </c>
    </row>
    <row r="37" spans="2:14">
      <c r="B37" s="73" t="s">
        <v>977</v>
      </c>
      <c r="C37" s="74">
        <v>1101534</v>
      </c>
      <c r="D37" s="73" t="s">
        <v>194</v>
      </c>
      <c r="E37" s="73"/>
      <c r="F37" s="75">
        <v>511930125</v>
      </c>
      <c r="G37" s="73" t="s">
        <v>303</v>
      </c>
      <c r="H37" s="73" t="s">
        <v>104</v>
      </c>
      <c r="I37" s="76">
        <v>561844.54935435881</v>
      </c>
      <c r="J37" s="76">
        <v>3361</v>
      </c>
      <c r="K37" s="76">
        <v>18883.595303800001</v>
      </c>
      <c r="L37" s="77">
        <v>4.8999999999999998E-3</v>
      </c>
      <c r="M37" s="77">
        <v>5.3221331752138432E-3</v>
      </c>
      <c r="N37" s="77">
        <v>7.458187757204527E-4</v>
      </c>
    </row>
    <row r="38" spans="2:14">
      <c r="B38" s="73" t="s">
        <v>978</v>
      </c>
      <c r="C38" s="74">
        <v>1083484</v>
      </c>
      <c r="D38" s="73" t="s">
        <v>194</v>
      </c>
      <c r="E38" s="73"/>
      <c r="F38" s="75">
        <v>520044314</v>
      </c>
      <c r="G38" s="73" t="s">
        <v>303</v>
      </c>
      <c r="H38" s="73" t="s">
        <v>104</v>
      </c>
      <c r="I38" s="76">
        <v>1627103.0760928227</v>
      </c>
      <c r="J38" s="76">
        <v>1853</v>
      </c>
      <c r="K38" s="76">
        <v>30150.22</v>
      </c>
      <c r="L38" s="77">
        <v>9.4000000000000004E-3</v>
      </c>
      <c r="M38" s="77">
        <v>8.4975071494836248E-3</v>
      </c>
      <c r="N38" s="77">
        <v>1.1908007880033981E-3</v>
      </c>
    </row>
    <row r="39" spans="2:14">
      <c r="B39" s="73" t="s">
        <v>979</v>
      </c>
      <c r="C39" s="74">
        <v>2590248</v>
      </c>
      <c r="D39" s="73" t="s">
        <v>194</v>
      </c>
      <c r="E39" s="73"/>
      <c r="F39" s="75">
        <v>520036658</v>
      </c>
      <c r="G39" s="73" t="s">
        <v>315</v>
      </c>
      <c r="H39" s="73" t="s">
        <v>104</v>
      </c>
      <c r="I39" s="76">
        <v>8671773.2608333342</v>
      </c>
      <c r="J39" s="76">
        <v>153.6</v>
      </c>
      <c r="K39" s="76">
        <v>13319.84372864</v>
      </c>
      <c r="L39" s="77">
        <v>2.3999999999999998E-3</v>
      </c>
      <c r="M39" s="77">
        <v>3.7540511251368323E-3</v>
      </c>
      <c r="N39" s="77">
        <v>5.2607511348662231E-4</v>
      </c>
    </row>
    <row r="40" spans="2:14">
      <c r="B40" s="73" t="s">
        <v>980</v>
      </c>
      <c r="C40" s="74">
        <v>1100007</v>
      </c>
      <c r="D40" s="73" t="s">
        <v>194</v>
      </c>
      <c r="E40" s="73"/>
      <c r="F40" s="75">
        <v>510216054</v>
      </c>
      <c r="G40" s="73" t="s">
        <v>315</v>
      </c>
      <c r="H40" s="73" t="s">
        <v>104</v>
      </c>
      <c r="I40" s="76">
        <v>121832.390426103</v>
      </c>
      <c r="J40" s="76">
        <v>59610</v>
      </c>
      <c r="K40" s="76">
        <v>72624.287933</v>
      </c>
      <c r="L40" s="77">
        <v>8.5000000000000006E-3</v>
      </c>
      <c r="M40" s="77">
        <v>2.0468354988349168E-2</v>
      </c>
      <c r="N40" s="77">
        <v>2.8683392459093854E-3</v>
      </c>
    </row>
    <row r="41" spans="2:14">
      <c r="B41" s="73" t="s">
        <v>981</v>
      </c>
      <c r="C41" s="74">
        <v>273011</v>
      </c>
      <c r="D41" s="73" t="s">
        <v>194</v>
      </c>
      <c r="E41" s="73"/>
      <c r="F41" s="75">
        <v>520036872</v>
      </c>
      <c r="G41" s="73" t="s">
        <v>982</v>
      </c>
      <c r="H41" s="73" t="s">
        <v>104</v>
      </c>
      <c r="I41" s="76">
        <v>267758.26375982841</v>
      </c>
      <c r="J41" s="76">
        <v>27980</v>
      </c>
      <c r="K41" s="76">
        <v>74918.762199999997</v>
      </c>
      <c r="L41" s="77">
        <v>3.3E-3</v>
      </c>
      <c r="M41" s="77">
        <v>2.1115027267627352E-2</v>
      </c>
      <c r="N41" s="77">
        <v>2.958960865426494E-3</v>
      </c>
    </row>
    <row r="42" spans="2:14">
      <c r="B42" s="73" t="s">
        <v>983</v>
      </c>
      <c r="C42" s="74">
        <v>1082379</v>
      </c>
      <c r="D42" s="73" t="s">
        <v>194</v>
      </c>
      <c r="E42" s="73"/>
      <c r="F42" s="75">
        <v>520041997</v>
      </c>
      <c r="G42" s="73" t="s">
        <v>631</v>
      </c>
      <c r="H42" s="73" t="s">
        <v>104</v>
      </c>
      <c r="I42" s="76">
        <v>433930.97825095052</v>
      </c>
      <c r="J42" s="76">
        <v>8416</v>
      </c>
      <c r="K42" s="76">
        <v>36519.631129599999</v>
      </c>
      <c r="L42" s="77">
        <v>4.0000000000000001E-3</v>
      </c>
      <c r="M42" s="77">
        <v>1.0292655463883207E-2</v>
      </c>
      <c r="N42" s="77">
        <v>1.4423644512949192E-3</v>
      </c>
    </row>
    <row r="43" spans="2:14">
      <c r="B43" s="73" t="s">
        <v>984</v>
      </c>
      <c r="C43" s="74">
        <v>1129543</v>
      </c>
      <c r="D43" s="73" t="s">
        <v>194</v>
      </c>
      <c r="E43" s="73"/>
      <c r="F43" s="75">
        <v>2279206</v>
      </c>
      <c r="G43" s="73" t="s">
        <v>985</v>
      </c>
      <c r="H43" s="73" t="s">
        <v>104</v>
      </c>
      <c r="I43" s="76">
        <v>567929.55468883202</v>
      </c>
      <c r="J43" s="76">
        <v>2346</v>
      </c>
      <c r="K43" s="76">
        <v>13323.627353</v>
      </c>
      <c r="L43" s="77">
        <v>1E-3</v>
      </c>
      <c r="M43" s="77">
        <v>3.7551174979543462E-3</v>
      </c>
      <c r="N43" s="77">
        <v>5.2622454997064785E-4</v>
      </c>
    </row>
    <row r="44" spans="2:14">
      <c r="B44" s="73" t="s">
        <v>986</v>
      </c>
      <c r="C44" s="74">
        <v>1081124</v>
      </c>
      <c r="D44" s="73" t="s">
        <v>194</v>
      </c>
      <c r="E44" s="73"/>
      <c r="F44" s="75">
        <v>520043027</v>
      </c>
      <c r="G44" s="73" t="s">
        <v>522</v>
      </c>
      <c r="H44" s="73" t="s">
        <v>104</v>
      </c>
      <c r="I44" s="76">
        <v>130903.93176388564</v>
      </c>
      <c r="J44" s="76">
        <v>43030</v>
      </c>
      <c r="K44" s="76">
        <v>56327.961837999996</v>
      </c>
      <c r="L44" s="77">
        <v>2.5999999999999999E-3</v>
      </c>
      <c r="M44" s="77">
        <v>1.5875415119168144E-2</v>
      </c>
      <c r="N44" s="77">
        <v>2.2247061992687191E-3</v>
      </c>
    </row>
    <row r="45" spans="2:14">
      <c r="B45" s="73" t="s">
        <v>987</v>
      </c>
      <c r="C45" s="74">
        <v>1134402</v>
      </c>
      <c r="D45" s="73" t="s">
        <v>194</v>
      </c>
      <c r="E45" s="73"/>
      <c r="F45" s="95">
        <v>520036716</v>
      </c>
      <c r="G45" s="73" t="s">
        <v>648</v>
      </c>
      <c r="H45" s="73" t="s">
        <v>104</v>
      </c>
      <c r="I45" s="76">
        <v>180920.82572541383</v>
      </c>
      <c r="J45" s="76">
        <v>20540</v>
      </c>
      <c r="K45" s="76">
        <v>37161.137604000003</v>
      </c>
      <c r="L45" s="77">
        <v>3.3E-3</v>
      </c>
      <c r="M45" s="77">
        <v>1.0473456992119289E-2</v>
      </c>
      <c r="N45" s="77">
        <v>1.4677011292768647E-3</v>
      </c>
    </row>
    <row r="46" spans="2:14">
      <c r="B46" s="73" t="s">
        <v>988</v>
      </c>
      <c r="C46" s="74">
        <v>629014</v>
      </c>
      <c r="D46" s="73" t="s">
        <v>194</v>
      </c>
      <c r="E46" s="73"/>
      <c r="F46" s="75">
        <v>520013954</v>
      </c>
      <c r="G46" s="73" t="s">
        <v>989</v>
      </c>
      <c r="H46" s="73" t="s">
        <v>104</v>
      </c>
      <c r="I46" s="76">
        <v>740638.13076256495</v>
      </c>
      <c r="J46" s="76">
        <v>11540</v>
      </c>
      <c r="K46" s="76">
        <v>85469.640289999996</v>
      </c>
      <c r="L46" s="77">
        <v>5.9999999999999995E-4</v>
      </c>
      <c r="M46" s="77">
        <v>2.4088675950890859E-2</v>
      </c>
      <c r="N46" s="77">
        <v>3.3756740417714686E-3</v>
      </c>
    </row>
    <row r="47" spans="2:14">
      <c r="B47" s="73" t="s">
        <v>990</v>
      </c>
      <c r="C47" s="74">
        <v>1136704</v>
      </c>
      <c r="D47" s="73" t="s">
        <v>194</v>
      </c>
      <c r="E47" s="73"/>
      <c r="F47" s="94">
        <v>1655</v>
      </c>
      <c r="G47" s="73" t="s">
        <v>989</v>
      </c>
      <c r="H47" s="73" t="s">
        <v>104</v>
      </c>
      <c r="I47" s="76">
        <v>399585.54018395883</v>
      </c>
      <c r="J47" s="76">
        <v>13590</v>
      </c>
      <c r="K47" s="76">
        <v>54303.674911000002</v>
      </c>
      <c r="L47" s="77">
        <v>6.9999999999999999E-4</v>
      </c>
      <c r="M47" s="77">
        <v>1.5304892163289591E-2</v>
      </c>
      <c r="N47" s="77">
        <v>2.1447557886973678E-3</v>
      </c>
    </row>
    <row r="48" spans="2:14">
      <c r="B48" s="73" t="s">
        <v>991</v>
      </c>
      <c r="C48" s="74">
        <v>1130699</v>
      </c>
      <c r="D48" s="73" t="s">
        <v>194</v>
      </c>
      <c r="E48" s="73"/>
      <c r="F48" s="94">
        <v>529592</v>
      </c>
      <c r="G48" s="73" t="s">
        <v>989</v>
      </c>
      <c r="H48" s="73" t="s">
        <v>104</v>
      </c>
      <c r="I48" s="76">
        <v>270666.88720842742</v>
      </c>
      <c r="J48" s="76">
        <v>26580</v>
      </c>
      <c r="K48" s="76">
        <v>71943.258620000008</v>
      </c>
      <c r="L48" s="77">
        <v>1.6999999999999999E-3</v>
      </c>
      <c r="M48" s="77">
        <v>2.027641438372919E-2</v>
      </c>
      <c r="N48" s="77">
        <v>2.841441590019186E-3</v>
      </c>
    </row>
    <row r="49" spans="2:14">
      <c r="B49" s="73" t="s">
        <v>2767</v>
      </c>
      <c r="C49" s="74">
        <v>7460168</v>
      </c>
      <c r="D49" s="73" t="s">
        <v>194</v>
      </c>
      <c r="E49" s="73" t="s">
        <v>119</v>
      </c>
      <c r="F49" s="94">
        <v>746</v>
      </c>
      <c r="G49" s="73" t="s">
        <v>322</v>
      </c>
      <c r="H49" s="73" t="s">
        <v>104</v>
      </c>
      <c r="I49" s="76">
        <v>30996.880000000001</v>
      </c>
      <c r="J49" s="76">
        <v>6600</v>
      </c>
      <c r="K49" s="76">
        <v>2045.7940799999999</v>
      </c>
      <c r="L49" s="77">
        <v>0.03</v>
      </c>
      <c r="M49" s="77">
        <v>5.7658450986995365E-4</v>
      </c>
      <c r="N49" s="77">
        <v>8.0799848311444714E-5</v>
      </c>
    </row>
    <row r="50" spans="2:14">
      <c r="B50" s="73" t="s">
        <v>2767</v>
      </c>
      <c r="C50" s="74">
        <v>7460169</v>
      </c>
      <c r="D50" s="73" t="s">
        <v>194</v>
      </c>
      <c r="E50" s="73" t="s">
        <v>119</v>
      </c>
      <c r="F50" s="94">
        <v>746</v>
      </c>
      <c r="G50" s="73" t="s">
        <v>322</v>
      </c>
      <c r="H50" s="73" t="s">
        <v>104</v>
      </c>
      <c r="I50" s="76">
        <v>25202.85</v>
      </c>
      <c r="J50" s="76">
        <v>6798.21</v>
      </c>
      <c r="K50" s="76">
        <v>1713.342668985</v>
      </c>
      <c r="L50" s="77">
        <v>0.02</v>
      </c>
      <c r="M50" s="77">
        <v>4.8288674441564254E-4</v>
      </c>
      <c r="N50" s="77">
        <v>6.7669483020262641E-5</v>
      </c>
    </row>
    <row r="51" spans="2:14">
      <c r="B51" s="73" t="s">
        <v>2768</v>
      </c>
      <c r="C51" s="74">
        <v>111083481</v>
      </c>
      <c r="D51" s="73" t="s">
        <v>194</v>
      </c>
      <c r="E51" s="73" t="s">
        <v>119</v>
      </c>
      <c r="F51" s="94">
        <v>12447</v>
      </c>
      <c r="G51" s="73" t="s">
        <v>2758</v>
      </c>
      <c r="H51" s="73" t="s">
        <v>104</v>
      </c>
      <c r="I51" s="76">
        <v>23969.37</v>
      </c>
      <c r="J51" s="76">
        <v>1853</v>
      </c>
      <c r="K51" s="76">
        <v>444.15242610000001</v>
      </c>
      <c r="L51" s="77">
        <v>0</v>
      </c>
      <c r="M51" s="77">
        <v>1.2517946523260022E-4</v>
      </c>
      <c r="N51" s="77">
        <v>1.7542063009606595E-5</v>
      </c>
    </row>
    <row r="52" spans="2:14">
      <c r="B52" s="69" t="s">
        <v>992</v>
      </c>
      <c r="C52" s="70"/>
      <c r="D52" s="69"/>
      <c r="E52" s="69"/>
      <c r="F52" s="69"/>
      <c r="G52" s="69"/>
      <c r="H52" s="69"/>
      <c r="I52" s="71">
        <v>41886878.29939197</v>
      </c>
      <c r="K52" s="71">
        <v>615976.08823655988</v>
      </c>
      <c r="M52" s="72">
        <v>0.17360607032721909</v>
      </c>
      <c r="N52" s="72">
        <v>2.4328340266284828E-2</v>
      </c>
    </row>
    <row r="53" spans="2:14">
      <c r="B53" s="73" t="s">
        <v>993</v>
      </c>
      <c r="C53" s="74">
        <v>722314</v>
      </c>
      <c r="D53" s="73" t="s">
        <v>194</v>
      </c>
      <c r="E53" s="73"/>
      <c r="F53" s="75">
        <v>520018649</v>
      </c>
      <c r="G53" s="73" t="s">
        <v>271</v>
      </c>
      <c r="H53" s="73" t="s">
        <v>104</v>
      </c>
      <c r="I53" s="76">
        <v>14192.906520168572</v>
      </c>
      <c r="J53" s="76">
        <v>1661</v>
      </c>
      <c r="K53" s="76">
        <v>235.74417729999999</v>
      </c>
      <c r="L53" s="77">
        <v>2.0000000000000001E-4</v>
      </c>
      <c r="M53" s="77">
        <v>6.6441897672915327E-5</v>
      </c>
      <c r="N53" s="77">
        <v>9.3108558443703817E-6</v>
      </c>
    </row>
    <row r="54" spans="2:14">
      <c r="B54" s="73" t="s">
        <v>994</v>
      </c>
      <c r="C54" s="74">
        <v>711010</v>
      </c>
      <c r="D54" s="73" t="s">
        <v>194</v>
      </c>
      <c r="E54" s="73"/>
      <c r="F54" s="75">
        <v>520019753</v>
      </c>
      <c r="G54" s="73" t="s">
        <v>271</v>
      </c>
      <c r="H54" s="73" t="s">
        <v>104</v>
      </c>
      <c r="I54" s="76">
        <v>5595.9262349676219</v>
      </c>
      <c r="J54" s="76">
        <v>108100</v>
      </c>
      <c r="K54" s="76">
        <v>6049.1962599999997</v>
      </c>
      <c r="L54" s="77">
        <v>5.3E-3</v>
      </c>
      <c r="M54" s="77">
        <v>1.704899283254968E-3</v>
      </c>
      <c r="N54" s="77">
        <v>2.389165874476275E-4</v>
      </c>
    </row>
    <row r="55" spans="2:14">
      <c r="B55" s="73" t="s">
        <v>995</v>
      </c>
      <c r="C55" s="74">
        <v>763011</v>
      </c>
      <c r="D55" s="73" t="s">
        <v>194</v>
      </c>
      <c r="E55" s="73"/>
      <c r="F55" s="75">
        <v>520029026</v>
      </c>
      <c r="G55" s="73" t="s">
        <v>271</v>
      </c>
      <c r="H55" s="73" t="s">
        <v>104</v>
      </c>
      <c r="I55" s="76">
        <v>129796.54307692309</v>
      </c>
      <c r="J55" s="76">
        <v>8125</v>
      </c>
      <c r="K55" s="76">
        <v>10545.969125</v>
      </c>
      <c r="L55" s="77">
        <v>3.2000000000000002E-3</v>
      </c>
      <c r="M55" s="77">
        <v>2.9722651455916763E-3</v>
      </c>
      <c r="N55" s="77">
        <v>4.1651929386616433E-4</v>
      </c>
    </row>
    <row r="56" spans="2:14">
      <c r="B56" s="73" t="s">
        <v>996</v>
      </c>
      <c r="C56" s="74">
        <v>1129501</v>
      </c>
      <c r="D56" s="73" t="s">
        <v>194</v>
      </c>
      <c r="E56" s="73"/>
      <c r="F56" s="75">
        <v>513910703</v>
      </c>
      <c r="G56" s="73" t="s">
        <v>317</v>
      </c>
      <c r="H56" s="73" t="s">
        <v>104</v>
      </c>
      <c r="I56" s="76">
        <v>25769.073882063884</v>
      </c>
      <c r="J56" s="76">
        <v>20350</v>
      </c>
      <c r="K56" s="76">
        <v>5244.0065349999995</v>
      </c>
      <c r="L56" s="77">
        <v>1.5E-3</v>
      </c>
      <c r="M56" s="77">
        <v>1.4779654351809489E-3</v>
      </c>
      <c r="N56" s="77">
        <v>2.0711514258181095E-4</v>
      </c>
    </row>
    <row r="57" spans="2:14">
      <c r="B57" s="73" t="s">
        <v>997</v>
      </c>
      <c r="C57" s="74">
        <v>224014</v>
      </c>
      <c r="D57" s="73" t="s">
        <v>194</v>
      </c>
      <c r="E57" s="73"/>
      <c r="F57" s="75">
        <v>520036120</v>
      </c>
      <c r="G57" s="73" t="s">
        <v>317</v>
      </c>
      <c r="H57" s="73" t="s">
        <v>104</v>
      </c>
      <c r="I57" s="76">
        <v>200868.09338983049</v>
      </c>
      <c r="J57" s="76">
        <v>5900</v>
      </c>
      <c r="K57" s="76">
        <v>11851.217509999999</v>
      </c>
      <c r="L57" s="77">
        <v>3.0999999999999999E-3</v>
      </c>
      <c r="M57" s="77">
        <v>3.3401350146470077E-3</v>
      </c>
      <c r="N57" s="77">
        <v>4.6807085154627946E-4</v>
      </c>
    </row>
    <row r="58" spans="2:14">
      <c r="B58" s="73" t="s">
        <v>998</v>
      </c>
      <c r="C58" s="74">
        <v>1081165</v>
      </c>
      <c r="D58" s="73" t="s">
        <v>194</v>
      </c>
      <c r="E58" s="73"/>
      <c r="F58" s="75">
        <v>520029984</v>
      </c>
      <c r="G58" s="73" t="s">
        <v>317</v>
      </c>
      <c r="H58" s="73" t="s">
        <v>104</v>
      </c>
      <c r="I58" s="76">
        <v>5622698.2921983907</v>
      </c>
      <c r="J58" s="76">
        <v>373</v>
      </c>
      <c r="K58" s="76">
        <v>20972.664629899999</v>
      </c>
      <c r="L58" s="77">
        <v>4.5999999999999999E-3</v>
      </c>
      <c r="M58" s="77">
        <v>5.9109143361573344E-3</v>
      </c>
      <c r="N58" s="77">
        <v>8.2832780549581101E-4</v>
      </c>
    </row>
    <row r="59" spans="2:14">
      <c r="B59" s="73" t="s">
        <v>999</v>
      </c>
      <c r="C59" s="74">
        <v>566018</v>
      </c>
      <c r="D59" s="73" t="s">
        <v>194</v>
      </c>
      <c r="E59" s="73"/>
      <c r="F59" s="75">
        <v>520007469</v>
      </c>
      <c r="G59" s="73" t="s">
        <v>317</v>
      </c>
      <c r="H59" s="73" t="s">
        <v>104</v>
      </c>
      <c r="I59" s="76">
        <v>236795.98588168374</v>
      </c>
      <c r="J59" s="76">
        <v>4395</v>
      </c>
      <c r="K59" s="76">
        <v>10407.183579500001</v>
      </c>
      <c r="L59" s="77">
        <v>3.2000000000000002E-3</v>
      </c>
      <c r="M59" s="77">
        <v>2.9331499694791562E-3</v>
      </c>
      <c r="N59" s="77">
        <v>4.1103787658480187E-4</v>
      </c>
    </row>
    <row r="60" spans="2:14">
      <c r="B60" s="73" t="s">
        <v>1000</v>
      </c>
      <c r="C60" s="74">
        <v>5010129</v>
      </c>
      <c r="D60" s="73" t="s">
        <v>194</v>
      </c>
      <c r="E60" s="73"/>
      <c r="F60" s="75">
        <v>520039967</v>
      </c>
      <c r="G60" s="73" t="s">
        <v>412</v>
      </c>
      <c r="H60" s="73" t="s">
        <v>104</v>
      </c>
      <c r="I60" s="76">
        <v>16373.631428571429</v>
      </c>
      <c r="J60" s="76">
        <v>7000</v>
      </c>
      <c r="K60" s="76">
        <v>1146.1541999999999</v>
      </c>
      <c r="L60" s="77">
        <v>5.9999999999999995E-4</v>
      </c>
      <c r="M60" s="77">
        <v>3.2303092676971124E-4</v>
      </c>
      <c r="N60" s="77">
        <v>4.526803865886896E-5</v>
      </c>
    </row>
    <row r="61" spans="2:14">
      <c r="B61" s="73" t="s">
        <v>1001</v>
      </c>
      <c r="C61" s="74">
        <v>829010</v>
      </c>
      <c r="D61" s="73" t="s">
        <v>194</v>
      </c>
      <c r="E61" s="73"/>
      <c r="F61" s="75">
        <v>520033291</v>
      </c>
      <c r="G61" s="73" t="s">
        <v>412</v>
      </c>
      <c r="H61" s="73" t="s">
        <v>104</v>
      </c>
      <c r="I61" s="76">
        <v>153295.4874638957</v>
      </c>
      <c r="J61" s="76">
        <v>2839</v>
      </c>
      <c r="K61" s="76">
        <v>4352.0588890999998</v>
      </c>
      <c r="L61" s="77">
        <v>1.4E-3</v>
      </c>
      <c r="M61" s="77">
        <v>1.2265798234673249E-3</v>
      </c>
      <c r="N61" s="77">
        <v>1.7188714226886148E-4</v>
      </c>
    </row>
    <row r="62" spans="2:14">
      <c r="B62" s="73" t="s">
        <v>1002</v>
      </c>
      <c r="C62" s="74">
        <v>258012</v>
      </c>
      <c r="D62" s="73" t="s">
        <v>194</v>
      </c>
      <c r="E62" s="73"/>
      <c r="F62" s="75">
        <v>520036732</v>
      </c>
      <c r="G62" s="73" t="s">
        <v>412</v>
      </c>
      <c r="H62" s="73" t="s">
        <v>104</v>
      </c>
      <c r="I62" s="76">
        <v>22850.35057382071</v>
      </c>
      <c r="J62" s="76">
        <v>9794</v>
      </c>
      <c r="K62" s="76">
        <v>2237.9633352000001</v>
      </c>
      <c r="L62" s="77">
        <v>2.3E-3</v>
      </c>
      <c r="M62" s="77">
        <v>6.3074529609217502E-4</v>
      </c>
      <c r="N62" s="77">
        <v>8.8389686810871451E-5</v>
      </c>
    </row>
    <row r="63" spans="2:14">
      <c r="B63" s="73" t="s">
        <v>1003</v>
      </c>
      <c r="C63" s="74">
        <v>777037</v>
      </c>
      <c r="D63" s="73" t="s">
        <v>194</v>
      </c>
      <c r="E63" s="73"/>
      <c r="F63" s="75">
        <v>520022732</v>
      </c>
      <c r="G63" s="73" t="s">
        <v>412</v>
      </c>
      <c r="H63" s="73" t="s">
        <v>104</v>
      </c>
      <c r="I63" s="76">
        <v>52679.348797814208</v>
      </c>
      <c r="J63" s="76">
        <v>1830</v>
      </c>
      <c r="K63" s="76">
        <v>964.03208300000006</v>
      </c>
      <c r="L63" s="77">
        <v>2.0000000000000001E-4</v>
      </c>
      <c r="M63" s="77">
        <v>2.7170181569567627E-4</v>
      </c>
      <c r="N63" s="77">
        <v>3.8075017830614742E-5</v>
      </c>
    </row>
    <row r="64" spans="2:14">
      <c r="B64" s="73" t="s">
        <v>1004</v>
      </c>
      <c r="C64" s="74">
        <v>1087824</v>
      </c>
      <c r="D64" s="73" t="s">
        <v>194</v>
      </c>
      <c r="E64" s="73"/>
      <c r="F64" s="75">
        <v>520017146</v>
      </c>
      <c r="G64" s="73" t="s">
        <v>268</v>
      </c>
      <c r="H64" s="73" t="s">
        <v>104</v>
      </c>
      <c r="I64" s="76">
        <v>3821546.5399376946</v>
      </c>
      <c r="J64" s="76">
        <v>321</v>
      </c>
      <c r="K64" s="76">
        <v>12267.164393200001</v>
      </c>
      <c r="L64" s="77">
        <v>6.7000000000000002E-3</v>
      </c>
      <c r="M64" s="77">
        <v>3.4573650585338336E-3</v>
      </c>
      <c r="N64" s="77">
        <v>4.8449891994120729E-4</v>
      </c>
    </row>
    <row r="65" spans="2:14">
      <c r="B65" s="73" t="s">
        <v>1005</v>
      </c>
      <c r="C65" s="74">
        <v>314013</v>
      </c>
      <c r="D65" s="73" t="s">
        <v>194</v>
      </c>
      <c r="E65" s="73"/>
      <c r="F65" s="75">
        <v>520037565</v>
      </c>
      <c r="G65" s="73" t="s">
        <v>268</v>
      </c>
      <c r="H65" s="73" t="s">
        <v>104</v>
      </c>
      <c r="I65" s="76">
        <v>16874.1081955341</v>
      </c>
      <c r="J65" s="76">
        <v>16570</v>
      </c>
      <c r="K65" s="76">
        <v>2796.0397280000002</v>
      </c>
      <c r="L65" s="77">
        <v>2.8E-3</v>
      </c>
      <c r="M65" s="77">
        <v>7.8803297551129818E-4</v>
      </c>
      <c r="N65" s="77">
        <v>1.1043124432893713E-4</v>
      </c>
    </row>
    <row r="66" spans="2:14">
      <c r="B66" s="73" t="s">
        <v>1006</v>
      </c>
      <c r="C66" s="74">
        <v>715011</v>
      </c>
      <c r="D66" s="73" t="s">
        <v>194</v>
      </c>
      <c r="E66" s="73"/>
      <c r="F66" s="75">
        <v>520025990</v>
      </c>
      <c r="G66" s="73" t="s">
        <v>291</v>
      </c>
      <c r="H66" s="73" t="s">
        <v>104</v>
      </c>
      <c r="I66" s="76">
        <v>2263214.7390060634</v>
      </c>
      <c r="J66" s="76">
        <v>379.3</v>
      </c>
      <c r="K66" s="76">
        <v>8584.3735050499999</v>
      </c>
      <c r="L66" s="77">
        <v>9.2999999999999992E-3</v>
      </c>
      <c r="M66" s="77">
        <v>2.41941104353468E-3</v>
      </c>
      <c r="N66" s="77">
        <v>3.3904491358036629E-4</v>
      </c>
    </row>
    <row r="67" spans="2:14">
      <c r="B67" s="73" t="s">
        <v>1007</v>
      </c>
      <c r="C67" s="74">
        <v>505016</v>
      </c>
      <c r="D67" s="73" t="s">
        <v>194</v>
      </c>
      <c r="E67" s="73"/>
      <c r="F67" s="75">
        <v>520039066</v>
      </c>
      <c r="G67" s="73" t="s">
        <v>291</v>
      </c>
      <c r="H67" s="73" t="s">
        <v>104</v>
      </c>
      <c r="I67" s="76">
        <v>429901.39571906353</v>
      </c>
      <c r="J67" s="76">
        <v>4784</v>
      </c>
      <c r="K67" s="76">
        <v>20566.482771200001</v>
      </c>
      <c r="L67" s="77">
        <v>9.4999999999999998E-3</v>
      </c>
      <c r="M67" s="77">
        <v>5.7964364567821992E-3</v>
      </c>
      <c r="N67" s="77">
        <v>8.1228541252446147E-4</v>
      </c>
    </row>
    <row r="68" spans="2:14">
      <c r="B68" s="73" t="s">
        <v>1008</v>
      </c>
      <c r="C68" s="74">
        <v>387019</v>
      </c>
      <c r="D68" s="73" t="s">
        <v>194</v>
      </c>
      <c r="E68" s="73"/>
      <c r="F68" s="75">
        <v>520038894</v>
      </c>
      <c r="G68" s="73" t="s">
        <v>291</v>
      </c>
      <c r="H68" s="73" t="s">
        <v>104</v>
      </c>
      <c r="I68" s="76">
        <v>64366.254980544742</v>
      </c>
      <c r="J68" s="76">
        <v>10280</v>
      </c>
      <c r="K68" s="76">
        <v>6616.8510119999992</v>
      </c>
      <c r="L68" s="77">
        <v>2.2000000000000001E-3</v>
      </c>
      <c r="M68" s="77">
        <v>1.8648865176286592E-3</v>
      </c>
      <c r="N68" s="77">
        <v>2.6133644793274079E-4</v>
      </c>
    </row>
    <row r="69" spans="2:14">
      <c r="B69" s="73" t="s">
        <v>1009</v>
      </c>
      <c r="C69" s="74">
        <v>1097948</v>
      </c>
      <c r="D69" s="73" t="s">
        <v>194</v>
      </c>
      <c r="E69" s="73"/>
      <c r="F69" s="75">
        <v>520034760</v>
      </c>
      <c r="G69" s="73" t="s">
        <v>291</v>
      </c>
      <c r="H69" s="73" t="s">
        <v>104</v>
      </c>
      <c r="I69" s="76">
        <v>22917.808304134545</v>
      </c>
      <c r="J69" s="76">
        <v>7135</v>
      </c>
      <c r="K69" s="76">
        <v>1635.1856224999999</v>
      </c>
      <c r="L69" s="77">
        <v>1.6000000000000001E-3</v>
      </c>
      <c r="M69" s="77">
        <v>4.6085904241914587E-4</v>
      </c>
      <c r="N69" s="77">
        <v>6.4582624199917177E-5</v>
      </c>
    </row>
    <row r="70" spans="2:14">
      <c r="B70" s="73" t="s">
        <v>1010</v>
      </c>
      <c r="C70" s="74">
        <v>1091354</v>
      </c>
      <c r="D70" s="73" t="s">
        <v>194</v>
      </c>
      <c r="E70" s="73"/>
      <c r="F70" s="75">
        <v>510560188</v>
      </c>
      <c r="G70" s="73" t="s">
        <v>291</v>
      </c>
      <c r="H70" s="73" t="s">
        <v>104</v>
      </c>
      <c r="I70" s="76">
        <v>191488.96478425537</v>
      </c>
      <c r="J70" s="76">
        <v>7393</v>
      </c>
      <c r="K70" s="76">
        <v>14156.779166499999</v>
      </c>
      <c r="L70" s="77">
        <v>5.7999999999999996E-3</v>
      </c>
      <c r="M70" s="77">
        <v>3.9899321524351919E-3</v>
      </c>
      <c r="N70" s="77">
        <v>5.5913037407548892E-4</v>
      </c>
    </row>
    <row r="71" spans="2:14">
      <c r="B71" s="73" t="s">
        <v>1011</v>
      </c>
      <c r="C71" s="74">
        <v>251017</v>
      </c>
      <c r="D71" s="73" t="s">
        <v>194</v>
      </c>
      <c r="E71" s="73"/>
      <c r="F71" s="75">
        <v>520036617</v>
      </c>
      <c r="G71" s="73" t="s">
        <v>291</v>
      </c>
      <c r="H71" s="73" t="s">
        <v>104</v>
      </c>
      <c r="I71" s="76">
        <v>601330.24739454093</v>
      </c>
      <c r="J71" s="76">
        <v>1612</v>
      </c>
      <c r="K71" s="76">
        <v>9693.4435880000001</v>
      </c>
      <c r="L71" s="77">
        <v>6.6E-3</v>
      </c>
      <c r="M71" s="77">
        <v>2.7319902207063895E-3</v>
      </c>
      <c r="N71" s="77">
        <v>3.8284829308233523E-4</v>
      </c>
    </row>
    <row r="72" spans="2:14">
      <c r="B72" s="73" t="s">
        <v>1012</v>
      </c>
      <c r="C72" s="74">
        <v>1132315</v>
      </c>
      <c r="D72" s="73" t="s">
        <v>194</v>
      </c>
      <c r="E72" s="73"/>
      <c r="F72" s="75">
        <v>510381601</v>
      </c>
      <c r="G72" s="73" t="s">
        <v>291</v>
      </c>
      <c r="H72" s="73" t="s">
        <v>104</v>
      </c>
      <c r="I72" s="76">
        <v>1046259.3164406781</v>
      </c>
      <c r="J72" s="76">
        <v>1180</v>
      </c>
      <c r="K72" s="76">
        <v>12345.859934</v>
      </c>
      <c r="L72" s="77">
        <v>1.0999999999999999E-2</v>
      </c>
      <c r="M72" s="77">
        <v>3.4795445292169821E-3</v>
      </c>
      <c r="N72" s="77">
        <v>4.8760704691331534E-4</v>
      </c>
    </row>
    <row r="73" spans="2:14">
      <c r="B73" s="73" t="s">
        <v>1013</v>
      </c>
      <c r="C73" s="74">
        <v>1121607</v>
      </c>
      <c r="D73" s="73" t="s">
        <v>194</v>
      </c>
      <c r="E73" s="73"/>
      <c r="F73" s="94">
        <v>34250659</v>
      </c>
      <c r="G73" s="73" t="s">
        <v>291</v>
      </c>
      <c r="H73" s="73" t="s">
        <v>104</v>
      </c>
      <c r="I73" s="76">
        <v>17782.321286400907</v>
      </c>
      <c r="J73" s="76">
        <v>35370</v>
      </c>
      <c r="K73" s="76">
        <v>6289.6070390000004</v>
      </c>
      <c r="L73" s="77">
        <v>2.0999999999999999E-3</v>
      </c>
      <c r="M73" s="77">
        <v>1.7726564111752762E-3</v>
      </c>
      <c r="N73" s="77">
        <v>2.4841175348879439E-4</v>
      </c>
    </row>
    <row r="74" spans="2:14">
      <c r="B74" s="73" t="s">
        <v>1014</v>
      </c>
      <c r="C74" s="74">
        <v>759019</v>
      </c>
      <c r="D74" s="73" t="s">
        <v>194</v>
      </c>
      <c r="E74" s="73"/>
      <c r="F74" s="75">
        <v>520001736</v>
      </c>
      <c r="G74" s="73" t="s">
        <v>291</v>
      </c>
      <c r="H74" s="73" t="s">
        <v>104</v>
      </c>
      <c r="I74" s="76">
        <v>14186.619163987139</v>
      </c>
      <c r="J74" s="76">
        <v>155500</v>
      </c>
      <c r="K74" s="76">
        <v>22060.192800000001</v>
      </c>
      <c r="L74" s="77">
        <v>5.7999999999999996E-3</v>
      </c>
      <c r="M74" s="77">
        <v>6.2174221626570946E-3</v>
      </c>
      <c r="N74" s="77">
        <v>8.7128037439683319E-4</v>
      </c>
    </row>
    <row r="75" spans="2:14">
      <c r="B75" s="73" t="s">
        <v>1015</v>
      </c>
      <c r="C75" s="74">
        <v>613034</v>
      </c>
      <c r="D75" s="73" t="s">
        <v>194</v>
      </c>
      <c r="E75" s="73"/>
      <c r="F75" s="75">
        <v>520017807</v>
      </c>
      <c r="G75" s="73" t="s">
        <v>291</v>
      </c>
      <c r="H75" s="73" t="s">
        <v>104</v>
      </c>
      <c r="I75" s="76">
        <v>27644.508054952999</v>
      </c>
      <c r="J75" s="76">
        <v>41490</v>
      </c>
      <c r="K75" s="76">
        <v>11469.706392</v>
      </c>
      <c r="L75" s="77">
        <v>4.4000000000000003E-3</v>
      </c>
      <c r="M75" s="77">
        <v>3.2326103115830674E-3</v>
      </c>
      <c r="N75" s="77">
        <v>4.530028440840966E-4</v>
      </c>
    </row>
    <row r="76" spans="2:14">
      <c r="B76" s="73" t="s">
        <v>1016</v>
      </c>
      <c r="C76" s="74">
        <v>198010</v>
      </c>
      <c r="D76" s="73" t="s">
        <v>194</v>
      </c>
      <c r="E76" s="73"/>
      <c r="F76" s="75">
        <v>520017070</v>
      </c>
      <c r="G76" s="73" t="s">
        <v>291</v>
      </c>
      <c r="H76" s="73" t="s">
        <v>104</v>
      </c>
      <c r="I76" s="76">
        <v>5360970.1358960187</v>
      </c>
      <c r="J76" s="76">
        <v>886.7</v>
      </c>
      <c r="K76" s="76">
        <v>47535.722194989998</v>
      </c>
      <c r="L76" s="77">
        <v>1.8100000000000002E-2</v>
      </c>
      <c r="M76" s="77">
        <v>1.3397419296038136E-2</v>
      </c>
      <c r="N76" s="77">
        <v>1.8774514895116754E-3</v>
      </c>
    </row>
    <row r="77" spans="2:14">
      <c r="B77" s="73" t="s">
        <v>1017</v>
      </c>
      <c r="C77" s="74">
        <v>226019</v>
      </c>
      <c r="D77" s="73" t="s">
        <v>194</v>
      </c>
      <c r="E77" s="73"/>
      <c r="F77" s="75">
        <v>520024126</v>
      </c>
      <c r="G77" s="73" t="s">
        <v>291</v>
      </c>
      <c r="H77" s="73" t="s">
        <v>104</v>
      </c>
      <c r="I77" s="76">
        <v>2846348.6021867325</v>
      </c>
      <c r="J77" s="76">
        <v>488.4</v>
      </c>
      <c r="K77" s="76">
        <v>13901.566573080001</v>
      </c>
      <c r="L77" s="77">
        <v>5.5999999999999999E-3</v>
      </c>
      <c r="M77" s="77">
        <v>3.9180032962867232E-3</v>
      </c>
      <c r="N77" s="77">
        <v>5.4905060161104498E-4</v>
      </c>
    </row>
    <row r="78" spans="2:14">
      <c r="B78" s="73" t="s">
        <v>1018</v>
      </c>
      <c r="C78" s="74">
        <v>1131523</v>
      </c>
      <c r="D78" s="73" t="s">
        <v>194</v>
      </c>
      <c r="E78" s="73"/>
      <c r="F78" s="75">
        <v>512719485</v>
      </c>
      <c r="G78" s="73" t="s">
        <v>291</v>
      </c>
      <c r="H78" s="73" t="s">
        <v>104</v>
      </c>
      <c r="I78" s="76">
        <v>383644.99097960541</v>
      </c>
      <c r="J78" s="76">
        <v>598.20000000000005</v>
      </c>
      <c r="K78" s="76">
        <v>2294.96433604</v>
      </c>
      <c r="L78" s="77">
        <v>2.3E-3</v>
      </c>
      <c r="M78" s="77">
        <v>6.4681039983488812E-4</v>
      </c>
      <c r="N78" s="77">
        <v>9.0640975083967115E-5</v>
      </c>
    </row>
    <row r="79" spans="2:14">
      <c r="B79" s="73" t="s">
        <v>1019</v>
      </c>
      <c r="C79" s="74">
        <v>1104488</v>
      </c>
      <c r="D79" s="73" t="s">
        <v>194</v>
      </c>
      <c r="E79" s="73"/>
      <c r="F79" s="75">
        <v>513257873</v>
      </c>
      <c r="G79" s="73" t="s">
        <v>291</v>
      </c>
      <c r="H79" s="73" t="s">
        <v>104</v>
      </c>
      <c r="I79" s="76">
        <v>248026.87342250653</v>
      </c>
      <c r="J79" s="76">
        <v>3439</v>
      </c>
      <c r="K79" s="76">
        <v>8529.6441770000001</v>
      </c>
      <c r="L79" s="77">
        <v>7.4999999999999997E-3</v>
      </c>
      <c r="M79" s="77">
        <v>2.4039861857263023E-3</v>
      </c>
      <c r="N79" s="77">
        <v>3.3688334636895501E-4</v>
      </c>
    </row>
    <row r="80" spans="2:14">
      <c r="B80" s="73" t="s">
        <v>1020</v>
      </c>
      <c r="C80" s="74">
        <v>723007</v>
      </c>
      <c r="D80" s="73" t="s">
        <v>194</v>
      </c>
      <c r="E80" s="73"/>
      <c r="F80" s="94">
        <v>511512295</v>
      </c>
      <c r="G80" s="73" t="s">
        <v>291</v>
      </c>
      <c r="H80" s="73" t="s">
        <v>104</v>
      </c>
      <c r="I80" s="76">
        <v>10506.79398467433</v>
      </c>
      <c r="J80" s="76">
        <v>6525</v>
      </c>
      <c r="K80" s="76">
        <v>685.56830750000006</v>
      </c>
      <c r="L80" s="77">
        <v>2.9999999999999997E-4</v>
      </c>
      <c r="M80" s="77">
        <v>1.9321987018471637E-4</v>
      </c>
      <c r="N80" s="77">
        <v>2.707692616508788E-5</v>
      </c>
    </row>
    <row r="81" spans="2:14">
      <c r="B81" s="73" t="s">
        <v>1021</v>
      </c>
      <c r="C81" s="74">
        <v>699017</v>
      </c>
      <c r="D81" s="73" t="s">
        <v>194</v>
      </c>
      <c r="E81" s="73"/>
      <c r="F81" s="75">
        <v>520025438</v>
      </c>
      <c r="G81" s="73" t="s">
        <v>291</v>
      </c>
      <c r="H81" s="73" t="s">
        <v>104</v>
      </c>
      <c r="I81" s="76">
        <v>218.57149425287355</v>
      </c>
      <c r="J81" s="76">
        <v>34800</v>
      </c>
      <c r="K81" s="76">
        <v>76.062880000000007</v>
      </c>
      <c r="L81" s="77">
        <v>0</v>
      </c>
      <c r="M81" s="77">
        <v>2.1437484257505089E-5</v>
      </c>
      <c r="N81" s="77">
        <v>3.0041484752618026E-6</v>
      </c>
    </row>
    <row r="82" spans="2:14">
      <c r="B82" s="73" t="s">
        <v>1022</v>
      </c>
      <c r="C82" s="74">
        <v>1081686</v>
      </c>
      <c r="D82" s="73" t="s">
        <v>194</v>
      </c>
      <c r="E82" s="73"/>
      <c r="F82" s="75">
        <v>520043720</v>
      </c>
      <c r="G82" s="73" t="s">
        <v>291</v>
      </c>
      <c r="H82" s="73" t="s">
        <v>104</v>
      </c>
      <c r="I82" s="76">
        <v>443348.36829307565</v>
      </c>
      <c r="J82" s="76">
        <v>2484</v>
      </c>
      <c r="K82" s="76">
        <v>11012.773468399999</v>
      </c>
      <c r="L82" s="77">
        <v>5.7999999999999996E-3</v>
      </c>
      <c r="M82" s="77">
        <v>3.1038288040144504E-3</v>
      </c>
      <c r="N82" s="77">
        <v>4.3495600775959951E-4</v>
      </c>
    </row>
    <row r="83" spans="2:14">
      <c r="B83" s="73" t="s">
        <v>1023</v>
      </c>
      <c r="C83" s="74">
        <v>1098565</v>
      </c>
      <c r="D83" s="73" t="s">
        <v>194</v>
      </c>
      <c r="E83" s="73"/>
      <c r="F83" s="75">
        <v>513765859</v>
      </c>
      <c r="G83" s="73" t="s">
        <v>291</v>
      </c>
      <c r="H83" s="73" t="s">
        <v>104</v>
      </c>
      <c r="I83" s="76">
        <v>156950.39398496243</v>
      </c>
      <c r="J83" s="76">
        <v>15960</v>
      </c>
      <c r="K83" s="76">
        <v>25049.282880000002</v>
      </c>
      <c r="L83" s="77">
        <v>1.0800000000000001E-2</v>
      </c>
      <c r="M83" s="77">
        <v>7.0598642518110242E-3</v>
      </c>
      <c r="N83" s="77">
        <v>9.8933625666492754E-4</v>
      </c>
    </row>
    <row r="84" spans="2:14">
      <c r="B84" s="73" t="s">
        <v>1024</v>
      </c>
      <c r="C84" s="74">
        <v>1098920</v>
      </c>
      <c r="D84" s="73" t="s">
        <v>194</v>
      </c>
      <c r="E84" s="73"/>
      <c r="F84" s="75">
        <v>513821488</v>
      </c>
      <c r="G84" s="73" t="s">
        <v>291</v>
      </c>
      <c r="H84" s="73" t="s">
        <v>104</v>
      </c>
      <c r="I84" s="76">
        <v>1409136.8701915708</v>
      </c>
      <c r="J84" s="76">
        <v>1305</v>
      </c>
      <c r="K84" s="76">
        <v>18389.236155999999</v>
      </c>
      <c r="L84" s="77">
        <v>7.6E-3</v>
      </c>
      <c r="M84" s="77">
        <v>5.1828034989181756E-3</v>
      </c>
      <c r="N84" s="77">
        <v>7.2629376851463695E-4</v>
      </c>
    </row>
    <row r="85" spans="2:14">
      <c r="B85" s="73" t="s">
        <v>1025</v>
      </c>
      <c r="C85" s="74">
        <v>1081942</v>
      </c>
      <c r="D85" s="73" t="s">
        <v>194</v>
      </c>
      <c r="E85" s="73"/>
      <c r="F85" s="75">
        <v>520036104</v>
      </c>
      <c r="G85" s="73" t="s">
        <v>291</v>
      </c>
      <c r="H85" s="73" t="s">
        <v>104</v>
      </c>
      <c r="I85" s="76">
        <v>254130.4611248346</v>
      </c>
      <c r="J85" s="76">
        <v>906.8</v>
      </c>
      <c r="K85" s="76">
        <v>2304.4550214800001</v>
      </c>
      <c r="L85" s="77">
        <v>5.0000000000000001E-4</v>
      </c>
      <c r="M85" s="77">
        <v>6.4948524490666211E-4</v>
      </c>
      <c r="N85" s="77">
        <v>9.101581532396021E-5</v>
      </c>
    </row>
    <row r="86" spans="2:14">
      <c r="B86" s="73" t="s">
        <v>1026</v>
      </c>
      <c r="C86" s="74">
        <v>168013</v>
      </c>
      <c r="D86" s="73" t="s">
        <v>194</v>
      </c>
      <c r="E86" s="73"/>
      <c r="F86" s="75">
        <v>520034109</v>
      </c>
      <c r="G86" s="73" t="s">
        <v>322</v>
      </c>
      <c r="H86" s="73" t="s">
        <v>104</v>
      </c>
      <c r="I86" s="76">
        <v>8938.687297162769</v>
      </c>
      <c r="J86" s="76">
        <v>40180</v>
      </c>
      <c r="K86" s="76">
        <v>3591.5645560000003</v>
      </c>
      <c r="L86" s="77">
        <v>2.0999999999999999E-3</v>
      </c>
      <c r="M86" s="77">
        <v>1.0122428789057587E-3</v>
      </c>
      <c r="N86" s="77">
        <v>1.4185096836606415E-4</v>
      </c>
    </row>
    <row r="87" spans="2:14">
      <c r="B87" s="73" t="s">
        <v>1027</v>
      </c>
      <c r="C87" s="74">
        <v>621011</v>
      </c>
      <c r="D87" s="73" t="s">
        <v>194</v>
      </c>
      <c r="E87" s="73"/>
      <c r="F87" s="75">
        <v>520001546</v>
      </c>
      <c r="G87" s="73" t="s">
        <v>322</v>
      </c>
      <c r="H87" s="73" t="s">
        <v>104</v>
      </c>
      <c r="I87" s="76">
        <v>36024.012608277189</v>
      </c>
      <c r="J87" s="76">
        <v>10390</v>
      </c>
      <c r="K87" s="76">
        <v>3742.89491</v>
      </c>
      <c r="L87" s="77">
        <v>2.5000000000000001E-3</v>
      </c>
      <c r="M87" s="77">
        <v>1.0548936710077362E-3</v>
      </c>
      <c r="N87" s="77">
        <v>1.4782785028573281E-4</v>
      </c>
    </row>
    <row r="88" spans="2:14">
      <c r="B88" s="73" t="s">
        <v>1028</v>
      </c>
      <c r="C88" s="74">
        <v>627034</v>
      </c>
      <c r="D88" s="73" t="s">
        <v>194</v>
      </c>
      <c r="E88" s="73"/>
      <c r="F88" s="75">
        <v>520025602</v>
      </c>
      <c r="G88" s="73" t="s">
        <v>582</v>
      </c>
      <c r="H88" s="73" t="s">
        <v>104</v>
      </c>
      <c r="I88" s="76">
        <v>196545.30786407771</v>
      </c>
      <c r="J88" s="76">
        <v>10300</v>
      </c>
      <c r="K88" s="76">
        <v>20244.166710000001</v>
      </c>
      <c r="L88" s="77">
        <v>6.3E-3</v>
      </c>
      <c r="M88" s="77">
        <v>5.7055952279473719E-3</v>
      </c>
      <c r="N88" s="77">
        <v>7.9955534887440817E-4</v>
      </c>
    </row>
    <row r="89" spans="2:14">
      <c r="B89" s="73" t="s">
        <v>1029</v>
      </c>
      <c r="C89" s="74">
        <v>1087022</v>
      </c>
      <c r="D89" s="73" t="s">
        <v>194</v>
      </c>
      <c r="E89" s="73"/>
      <c r="F89" s="75">
        <v>512157603</v>
      </c>
      <c r="G89" s="73" t="s">
        <v>582</v>
      </c>
      <c r="H89" s="73" t="s">
        <v>104</v>
      </c>
      <c r="I89" s="76">
        <v>61261.608002180423</v>
      </c>
      <c r="J89" s="76">
        <v>7338</v>
      </c>
      <c r="K89" s="76">
        <v>4495.3767951999998</v>
      </c>
      <c r="L89" s="77">
        <v>3.8999999999999998E-3</v>
      </c>
      <c r="M89" s="77">
        <v>1.2669723954529945E-3</v>
      </c>
      <c r="N89" s="77">
        <v>1.775475678153045E-4</v>
      </c>
    </row>
    <row r="90" spans="2:14">
      <c r="B90" s="73" t="s">
        <v>1030</v>
      </c>
      <c r="C90" s="74">
        <v>1132356</v>
      </c>
      <c r="D90" s="73" t="s">
        <v>194</v>
      </c>
      <c r="E90" s="73"/>
      <c r="F90" s="75">
        <v>515001659</v>
      </c>
      <c r="G90" s="73" t="s">
        <v>609</v>
      </c>
      <c r="H90" s="73" t="s">
        <v>104</v>
      </c>
      <c r="I90" s="76">
        <v>339126.84519230772</v>
      </c>
      <c r="J90" s="76">
        <v>1664</v>
      </c>
      <c r="K90" s="76">
        <v>5643.0707039999998</v>
      </c>
      <c r="L90" s="77">
        <v>2.7000000000000001E-3</v>
      </c>
      <c r="M90" s="77">
        <v>1.5904372721751811E-3</v>
      </c>
      <c r="N90" s="77">
        <v>2.2287641818474589E-4</v>
      </c>
    </row>
    <row r="91" spans="2:14">
      <c r="B91" s="73" t="s">
        <v>1031</v>
      </c>
      <c r="C91" s="74">
        <v>1080324</v>
      </c>
      <c r="D91" s="73" t="s">
        <v>194</v>
      </c>
      <c r="E91" s="73"/>
      <c r="F91" s="75">
        <v>520041575</v>
      </c>
      <c r="G91" s="73" t="s">
        <v>609</v>
      </c>
      <c r="H91" s="73" t="s">
        <v>104</v>
      </c>
      <c r="I91" s="76">
        <v>143028.57561763105</v>
      </c>
      <c r="J91" s="76">
        <v>5513</v>
      </c>
      <c r="K91" s="76">
        <v>7885.1653737999995</v>
      </c>
      <c r="L91" s="77">
        <v>8.6E-3</v>
      </c>
      <c r="M91" s="77">
        <v>2.2223469393830696E-3</v>
      </c>
      <c r="N91" s="77">
        <v>3.1142927450141818E-4</v>
      </c>
    </row>
    <row r="92" spans="2:14">
      <c r="B92" s="73" t="s">
        <v>1032</v>
      </c>
      <c r="C92" s="74">
        <v>1133875</v>
      </c>
      <c r="D92" s="73" t="s">
        <v>194</v>
      </c>
      <c r="E92" s="73"/>
      <c r="F92" s="75">
        <v>514892801</v>
      </c>
      <c r="G92" s="73" t="s">
        <v>609</v>
      </c>
      <c r="H92" s="73" t="s">
        <v>104</v>
      </c>
      <c r="I92" s="76">
        <v>870576.32860885281</v>
      </c>
      <c r="J92" s="76">
        <v>1107</v>
      </c>
      <c r="K92" s="76">
        <v>9637.2799577000005</v>
      </c>
      <c r="L92" s="77">
        <v>2.2000000000000001E-3</v>
      </c>
      <c r="M92" s="77">
        <v>2.7161611206197168E-3</v>
      </c>
      <c r="N92" s="77">
        <v>3.8063007725444505E-4</v>
      </c>
    </row>
    <row r="93" spans="2:14">
      <c r="B93" s="73" t="s">
        <v>1033</v>
      </c>
      <c r="C93" s="74">
        <v>1081603</v>
      </c>
      <c r="D93" s="73" t="s">
        <v>194</v>
      </c>
      <c r="E93" s="73"/>
      <c r="F93" s="75">
        <v>520042912</v>
      </c>
      <c r="G93" s="73" t="s">
        <v>327</v>
      </c>
      <c r="H93" s="73" t="s">
        <v>104</v>
      </c>
      <c r="I93" s="76">
        <v>56838.31081967213</v>
      </c>
      <c r="J93" s="76">
        <v>13420</v>
      </c>
      <c r="K93" s="76">
        <v>7627.7013120000001</v>
      </c>
      <c r="L93" s="77">
        <v>5.1999999999999998E-3</v>
      </c>
      <c r="M93" s="77">
        <v>2.1497835316905026E-3</v>
      </c>
      <c r="N93" s="77">
        <v>3.0126057896042395E-4</v>
      </c>
    </row>
    <row r="94" spans="2:14">
      <c r="B94" s="73" t="s">
        <v>1034</v>
      </c>
      <c r="C94" s="74">
        <v>644013</v>
      </c>
      <c r="D94" s="73" t="s">
        <v>194</v>
      </c>
      <c r="E94" s="73"/>
      <c r="F94" s="75">
        <v>520039843</v>
      </c>
      <c r="G94" s="73" t="s">
        <v>327</v>
      </c>
      <c r="H94" s="73" t="s">
        <v>104</v>
      </c>
      <c r="I94" s="76">
        <v>57414.449297212399</v>
      </c>
      <c r="J94" s="76">
        <v>2547</v>
      </c>
      <c r="K94" s="76">
        <v>1462.3460235999999</v>
      </c>
      <c r="L94" s="77">
        <v>1.9E-3</v>
      </c>
      <c r="M94" s="77">
        <v>4.1214610674681474E-4</v>
      </c>
      <c r="N94" s="77">
        <v>5.7756221919326476E-5</v>
      </c>
    </row>
    <row r="95" spans="2:14">
      <c r="B95" s="73" t="s">
        <v>1035</v>
      </c>
      <c r="C95" s="74">
        <v>1100957</v>
      </c>
      <c r="D95" s="73" t="s">
        <v>194</v>
      </c>
      <c r="E95" s="73"/>
      <c r="F95" s="75">
        <v>510119068</v>
      </c>
      <c r="G95" s="73" t="s">
        <v>398</v>
      </c>
      <c r="H95" s="73" t="s">
        <v>104</v>
      </c>
      <c r="I95" s="76">
        <v>20547.411252516216</v>
      </c>
      <c r="J95" s="76">
        <v>447.1</v>
      </c>
      <c r="K95" s="76">
        <v>91.867475710000008</v>
      </c>
      <c r="L95" s="77">
        <v>0</v>
      </c>
      <c r="M95" s="77">
        <v>2.5891835338207758E-5</v>
      </c>
      <c r="N95" s="77">
        <v>3.6283603392396816E-6</v>
      </c>
    </row>
    <row r="96" spans="2:14">
      <c r="B96" s="73" t="s">
        <v>1036</v>
      </c>
      <c r="C96" s="74">
        <v>1090547</v>
      </c>
      <c r="D96" s="73" t="s">
        <v>194</v>
      </c>
      <c r="E96" s="73"/>
      <c r="F96" s="75">
        <v>513507574</v>
      </c>
      <c r="G96" s="73" t="s">
        <v>398</v>
      </c>
      <c r="H96" s="73" t="s">
        <v>104</v>
      </c>
      <c r="I96" s="76">
        <v>835055.62878787867</v>
      </c>
      <c r="J96" s="76">
        <v>1650</v>
      </c>
      <c r="K96" s="76">
        <v>13778.417874999999</v>
      </c>
      <c r="L96" s="77">
        <v>1.9699999999999999E-2</v>
      </c>
      <c r="M96" s="77">
        <v>3.8832951932485224E-3</v>
      </c>
      <c r="N96" s="77">
        <v>5.4418677087563882E-4</v>
      </c>
    </row>
    <row r="97" spans="2:14">
      <c r="B97" s="73" t="s">
        <v>1037</v>
      </c>
      <c r="C97" s="74">
        <v>694034</v>
      </c>
      <c r="D97" s="73" t="s">
        <v>194</v>
      </c>
      <c r="E97" s="73"/>
      <c r="F97" s="75">
        <v>520025370</v>
      </c>
      <c r="G97" s="73" t="s">
        <v>379</v>
      </c>
      <c r="H97" s="73" t="s">
        <v>104</v>
      </c>
      <c r="I97" s="76">
        <v>164020.59759398497</v>
      </c>
      <c r="J97" s="76">
        <v>6650</v>
      </c>
      <c r="K97" s="76">
        <v>10907.36974</v>
      </c>
      <c r="L97" s="77">
        <v>4.1000000000000003E-3</v>
      </c>
      <c r="M97" s="77">
        <v>3.0741219250709066E-3</v>
      </c>
      <c r="N97" s="77">
        <v>4.30793025106829E-4</v>
      </c>
    </row>
    <row r="98" spans="2:14">
      <c r="B98" s="73" t="s">
        <v>1038</v>
      </c>
      <c r="C98" s="74">
        <v>739037</v>
      </c>
      <c r="D98" s="73" t="s">
        <v>194</v>
      </c>
      <c r="E98" s="73"/>
      <c r="F98" s="75">
        <v>520028911</v>
      </c>
      <c r="G98" s="73" t="s">
        <v>379</v>
      </c>
      <c r="H98" s="73" t="s">
        <v>104</v>
      </c>
      <c r="I98" s="76">
        <v>24025.450170072887</v>
      </c>
      <c r="J98" s="76">
        <v>69970</v>
      </c>
      <c r="K98" s="76">
        <v>16810.607484</v>
      </c>
      <c r="L98" s="77">
        <v>5.5999999999999999E-3</v>
      </c>
      <c r="M98" s="77">
        <v>4.7378844095483531E-3</v>
      </c>
      <c r="N98" s="77">
        <v>6.6394489455675677E-4</v>
      </c>
    </row>
    <row r="99" spans="2:14">
      <c r="B99" s="73" t="s">
        <v>1039</v>
      </c>
      <c r="C99" s="74">
        <v>755017</v>
      </c>
      <c r="D99" s="73" t="s">
        <v>194</v>
      </c>
      <c r="E99" s="73"/>
      <c r="F99" s="75">
        <v>520030859</v>
      </c>
      <c r="G99" s="73" t="s">
        <v>379</v>
      </c>
      <c r="H99" s="73" t="s">
        <v>104</v>
      </c>
      <c r="I99" s="76">
        <v>18021.798315996937</v>
      </c>
      <c r="J99" s="76">
        <v>9133</v>
      </c>
      <c r="K99" s="76">
        <v>1645.9308401999999</v>
      </c>
      <c r="L99" s="77">
        <v>8.9999999999999998E-4</v>
      </c>
      <c r="M99" s="77">
        <v>4.6388746357920737E-4</v>
      </c>
      <c r="N99" s="77">
        <v>6.5007012934209269E-5</v>
      </c>
    </row>
    <row r="100" spans="2:14">
      <c r="B100" s="73" t="s">
        <v>1040</v>
      </c>
      <c r="C100" s="74">
        <v>1083682</v>
      </c>
      <c r="D100" s="73" t="s">
        <v>194</v>
      </c>
      <c r="E100" s="73"/>
      <c r="F100" s="75">
        <v>520044439</v>
      </c>
      <c r="G100" s="73" t="s">
        <v>379</v>
      </c>
      <c r="H100" s="73" t="s">
        <v>104</v>
      </c>
      <c r="I100" s="76">
        <v>112348.85239425379</v>
      </c>
      <c r="J100" s="76">
        <v>3759</v>
      </c>
      <c r="K100" s="76">
        <v>4223.1933614999998</v>
      </c>
      <c r="L100" s="77">
        <v>1.5E-3</v>
      </c>
      <c r="M100" s="77">
        <v>1.190260495047732E-3</v>
      </c>
      <c r="N100" s="77">
        <v>1.6679752196716705E-4</v>
      </c>
    </row>
    <row r="101" spans="2:14">
      <c r="B101" s="73" t="s">
        <v>1041</v>
      </c>
      <c r="C101" s="74">
        <v>583013</v>
      </c>
      <c r="D101" s="73" t="s">
        <v>194</v>
      </c>
      <c r="E101" s="73"/>
      <c r="F101" s="75">
        <v>520033226</v>
      </c>
      <c r="G101" s="73" t="s">
        <v>379</v>
      </c>
      <c r="H101" s="73" t="s">
        <v>104</v>
      </c>
      <c r="I101" s="76">
        <v>67023.97949379179</v>
      </c>
      <c r="J101" s="76">
        <v>20940</v>
      </c>
      <c r="K101" s="76">
        <v>14034.821306</v>
      </c>
      <c r="L101" s="77">
        <v>3.3E-3</v>
      </c>
      <c r="M101" s="77">
        <v>3.955559673841853E-3</v>
      </c>
      <c r="N101" s="77">
        <v>5.5431357617528757E-4</v>
      </c>
    </row>
    <row r="102" spans="2:14">
      <c r="B102" s="73" t="s">
        <v>1042</v>
      </c>
      <c r="C102" s="74">
        <v>127019</v>
      </c>
      <c r="D102" s="73" t="s">
        <v>194</v>
      </c>
      <c r="E102" s="73"/>
      <c r="F102" s="75">
        <v>520034125</v>
      </c>
      <c r="G102" s="73" t="s">
        <v>379</v>
      </c>
      <c r="H102" s="73" t="s">
        <v>104</v>
      </c>
      <c r="I102" s="76">
        <v>70541.984701011956</v>
      </c>
      <c r="J102" s="76">
        <v>7609</v>
      </c>
      <c r="K102" s="76">
        <v>5367.5396158999993</v>
      </c>
      <c r="L102" s="77">
        <v>5.7999999999999996E-3</v>
      </c>
      <c r="M102" s="77">
        <v>1.5127818722797655E-3</v>
      </c>
      <c r="N102" s="77">
        <v>2.1199415474424979E-4</v>
      </c>
    </row>
    <row r="103" spans="2:14">
      <c r="B103" s="73" t="s">
        <v>1043</v>
      </c>
      <c r="C103" s="74">
        <v>1134139</v>
      </c>
      <c r="D103" s="73" t="s">
        <v>194</v>
      </c>
      <c r="E103" s="73"/>
      <c r="F103" s="94">
        <v>510708480</v>
      </c>
      <c r="G103" s="73" t="s">
        <v>379</v>
      </c>
      <c r="H103" s="73" t="s">
        <v>104</v>
      </c>
      <c r="I103" s="76">
        <v>171537.28938523718</v>
      </c>
      <c r="J103" s="76">
        <v>4701</v>
      </c>
      <c r="K103" s="76">
        <v>8063.9679740000001</v>
      </c>
      <c r="L103" s="77">
        <v>2.8E-3</v>
      </c>
      <c r="M103" s="77">
        <v>2.2727404812393401E-3</v>
      </c>
      <c r="N103" s="77">
        <v>3.1849118904848337E-4</v>
      </c>
    </row>
    <row r="104" spans="2:14">
      <c r="B104" s="73" t="s">
        <v>1044</v>
      </c>
      <c r="C104" s="74">
        <v>643015</v>
      </c>
      <c r="D104" s="73" t="s">
        <v>194</v>
      </c>
      <c r="E104" s="73"/>
      <c r="F104" s="75">
        <v>520020942</v>
      </c>
      <c r="G104" s="73" t="s">
        <v>315</v>
      </c>
      <c r="H104" s="73" t="s">
        <v>104</v>
      </c>
      <c r="I104" s="76">
        <v>387114.98686168296</v>
      </c>
      <c r="J104" s="76">
        <v>2769</v>
      </c>
      <c r="K104" s="76">
        <v>10719.2139862</v>
      </c>
      <c r="L104" s="77">
        <v>3.3999999999999998E-3</v>
      </c>
      <c r="M104" s="77">
        <v>3.0210922999758996E-3</v>
      </c>
      <c r="N104" s="77">
        <v>4.2336170222121117E-4</v>
      </c>
    </row>
    <row r="105" spans="2:14">
      <c r="B105" s="73" t="s">
        <v>1045</v>
      </c>
      <c r="C105" s="74">
        <v>394015</v>
      </c>
      <c r="D105" s="73" t="s">
        <v>194</v>
      </c>
      <c r="E105" s="73"/>
      <c r="F105" s="75">
        <v>550012777</v>
      </c>
      <c r="G105" s="73" t="s">
        <v>315</v>
      </c>
      <c r="H105" s="73" t="s">
        <v>104</v>
      </c>
      <c r="I105" s="76">
        <v>6905319.9092169665</v>
      </c>
      <c r="J105" s="76">
        <v>245.2</v>
      </c>
      <c r="K105" s="76">
        <v>16931.8444174</v>
      </c>
      <c r="L105" s="77">
        <v>5.7000000000000002E-3</v>
      </c>
      <c r="M105" s="77">
        <v>4.7720537027856145E-3</v>
      </c>
      <c r="N105" s="77">
        <v>6.6873321901435062E-4</v>
      </c>
    </row>
    <row r="106" spans="2:14">
      <c r="B106" s="73" t="s">
        <v>1046</v>
      </c>
      <c r="C106" s="74">
        <v>1081843</v>
      </c>
      <c r="D106" s="73" t="s">
        <v>194</v>
      </c>
      <c r="E106" s="73"/>
      <c r="F106" s="75">
        <v>520043795</v>
      </c>
      <c r="G106" s="73" t="s">
        <v>389</v>
      </c>
      <c r="H106" s="73" t="s">
        <v>104</v>
      </c>
      <c r="I106" s="76">
        <v>400768.97947368416</v>
      </c>
      <c r="J106" s="76">
        <v>1444</v>
      </c>
      <c r="K106" s="76">
        <v>5787.1040635999998</v>
      </c>
      <c r="L106" s="77">
        <v>5.1000000000000004E-3</v>
      </c>
      <c r="M106" s="77">
        <v>1.6310314868431056E-3</v>
      </c>
      <c r="N106" s="77">
        <v>2.2856510099072399E-4</v>
      </c>
    </row>
    <row r="107" spans="2:14">
      <c r="B107" s="73" t="s">
        <v>1047</v>
      </c>
      <c r="C107" s="74">
        <v>208017</v>
      </c>
      <c r="D107" s="73" t="s">
        <v>194</v>
      </c>
      <c r="E107" s="73"/>
      <c r="F107" s="75">
        <v>520036070</v>
      </c>
      <c r="G107" s="73" t="s">
        <v>389</v>
      </c>
      <c r="H107" s="73" t="s">
        <v>104</v>
      </c>
      <c r="I107" s="76">
        <v>141265.58691484985</v>
      </c>
      <c r="J107" s="76">
        <v>2431</v>
      </c>
      <c r="K107" s="76">
        <v>3434.1664178999999</v>
      </c>
      <c r="L107" s="77">
        <v>3.7000000000000002E-3</v>
      </c>
      <c r="M107" s="77">
        <v>9.6788194874272292E-4</v>
      </c>
      <c r="N107" s="77">
        <v>1.3563443572120292E-4</v>
      </c>
    </row>
    <row r="108" spans="2:14">
      <c r="B108" s="73" t="s">
        <v>1048</v>
      </c>
      <c r="C108" s="74">
        <v>1083443</v>
      </c>
      <c r="D108" s="73" t="s">
        <v>194</v>
      </c>
      <c r="E108" s="73"/>
      <c r="F108" s="75">
        <v>520044264</v>
      </c>
      <c r="G108" s="73" t="s">
        <v>303</v>
      </c>
      <c r="H108" s="73" t="s">
        <v>104</v>
      </c>
      <c r="I108" s="76">
        <v>86626.213608247432</v>
      </c>
      <c r="J108" s="76">
        <v>3104</v>
      </c>
      <c r="K108" s="76">
        <v>2688.8776704000002</v>
      </c>
      <c r="L108" s="77">
        <v>3.0000000000000001E-3</v>
      </c>
      <c r="M108" s="77">
        <v>7.5783053086547541E-4</v>
      </c>
      <c r="N108" s="77">
        <v>1.0619881542347157E-4</v>
      </c>
    </row>
    <row r="109" spans="2:14">
      <c r="B109" s="73" t="s">
        <v>1049</v>
      </c>
      <c r="C109" s="74">
        <v>1107663</v>
      </c>
      <c r="D109" s="73" t="s">
        <v>194</v>
      </c>
      <c r="E109" s="73"/>
      <c r="F109" s="75">
        <v>512832742</v>
      </c>
      <c r="G109" s="73" t="s">
        <v>303</v>
      </c>
      <c r="H109" s="73" t="s">
        <v>104</v>
      </c>
      <c r="I109" s="76">
        <v>171761.19727272727</v>
      </c>
      <c r="J109" s="76">
        <v>6050</v>
      </c>
      <c r="K109" s="76">
        <v>10391.552435</v>
      </c>
      <c r="L109" s="77">
        <v>5.0000000000000001E-3</v>
      </c>
      <c r="M109" s="77">
        <v>2.9287445037099718E-3</v>
      </c>
      <c r="N109" s="77">
        <v>4.1042051527904701E-4</v>
      </c>
    </row>
    <row r="110" spans="2:14">
      <c r="B110" s="73" t="s">
        <v>1050</v>
      </c>
      <c r="C110" s="74">
        <v>1083484</v>
      </c>
      <c r="D110" s="73" t="s">
        <v>194</v>
      </c>
      <c r="E110" s="73"/>
      <c r="F110" s="75">
        <v>520044314</v>
      </c>
      <c r="G110" s="73" t="s">
        <v>303</v>
      </c>
      <c r="H110" s="73" t="s">
        <v>104</v>
      </c>
      <c r="I110" s="76">
        <v>1311770.93</v>
      </c>
      <c r="J110" s="76">
        <v>1853</v>
      </c>
      <c r="K110" s="76">
        <v>24307.115332900001</v>
      </c>
      <c r="L110" s="77">
        <v>7.0000000000000001E-3</v>
      </c>
      <c r="M110" s="77">
        <v>6.8506925098603191E-3</v>
      </c>
      <c r="N110" s="77">
        <v>9.6002391002476264E-4</v>
      </c>
    </row>
    <row r="111" spans="2:14">
      <c r="B111" s="73" t="s">
        <v>1051</v>
      </c>
      <c r="C111" s="74">
        <v>1093202</v>
      </c>
      <c r="D111" s="73" t="s">
        <v>194</v>
      </c>
      <c r="E111" s="73"/>
      <c r="F111" s="75">
        <v>520043878</v>
      </c>
      <c r="G111" s="73" t="s">
        <v>315</v>
      </c>
      <c r="H111" s="73" t="s">
        <v>104</v>
      </c>
      <c r="I111" s="76">
        <v>200352.74624567755</v>
      </c>
      <c r="J111" s="76">
        <v>6073</v>
      </c>
      <c r="K111" s="76">
        <v>12167.422279499999</v>
      </c>
      <c r="L111" s="77">
        <v>1.0500000000000001E-2</v>
      </c>
      <c r="M111" s="77">
        <v>3.4292538432833188E-3</v>
      </c>
      <c r="N111" s="77">
        <v>4.8055954611272154E-4</v>
      </c>
    </row>
    <row r="112" spans="2:14">
      <c r="B112" s="73" t="s">
        <v>1052</v>
      </c>
      <c r="C112" s="74">
        <v>1123017</v>
      </c>
      <c r="D112" s="73" t="s">
        <v>194</v>
      </c>
      <c r="E112" s="73"/>
      <c r="F112" s="94">
        <v>512796756</v>
      </c>
      <c r="G112" s="73" t="s">
        <v>982</v>
      </c>
      <c r="H112" s="73" t="s">
        <v>104</v>
      </c>
      <c r="I112" s="76">
        <v>7989.4657142857131</v>
      </c>
      <c r="J112" s="76">
        <v>3920</v>
      </c>
      <c r="K112" s="76">
        <v>313.18705599999998</v>
      </c>
      <c r="L112" s="77">
        <v>1E-4</v>
      </c>
      <c r="M112" s="77">
        <v>8.8268319351756915E-5</v>
      </c>
      <c r="N112" s="77">
        <v>1.2369508185255839E-5</v>
      </c>
    </row>
    <row r="113" spans="2:14">
      <c r="B113" s="73" t="s">
        <v>1053</v>
      </c>
      <c r="C113" s="74">
        <v>1082312</v>
      </c>
      <c r="D113" s="73" t="s">
        <v>194</v>
      </c>
      <c r="E113" s="73"/>
      <c r="F113" s="75">
        <v>520036740</v>
      </c>
      <c r="G113" s="73" t="s">
        <v>982</v>
      </c>
      <c r="H113" s="73" t="s">
        <v>104</v>
      </c>
      <c r="I113" s="76">
        <v>331080.93525008997</v>
      </c>
      <c r="J113" s="76">
        <v>2779</v>
      </c>
      <c r="K113" s="76">
        <v>9200.7391905999993</v>
      </c>
      <c r="L113" s="77">
        <v>6.4999999999999997E-3</v>
      </c>
      <c r="M113" s="77">
        <v>2.5931269175700103E-3</v>
      </c>
      <c r="N113" s="77">
        <v>3.6338864122318926E-4</v>
      </c>
    </row>
    <row r="114" spans="2:14">
      <c r="B114" s="73" t="s">
        <v>1054</v>
      </c>
      <c r="C114" s="74">
        <v>1087659</v>
      </c>
      <c r="D114" s="73" t="s">
        <v>194</v>
      </c>
      <c r="E114" s="73"/>
      <c r="F114" s="94">
        <v>510859333</v>
      </c>
      <c r="G114" s="73" t="s">
        <v>982</v>
      </c>
      <c r="H114" s="73" t="s">
        <v>104</v>
      </c>
      <c r="I114" s="76">
        <v>40485.01</v>
      </c>
      <c r="J114" s="76">
        <v>4000</v>
      </c>
      <c r="K114" s="76">
        <v>1619.4004</v>
      </c>
      <c r="L114" s="77">
        <v>6.9999999999999999E-4</v>
      </c>
      <c r="M114" s="77">
        <v>4.5641015146412339E-4</v>
      </c>
      <c r="N114" s="77">
        <v>6.3959177492337304E-5</v>
      </c>
    </row>
    <row r="115" spans="2:14">
      <c r="B115" s="73" t="s">
        <v>1055</v>
      </c>
      <c r="C115" s="74">
        <v>1084557</v>
      </c>
      <c r="D115" s="73" t="s">
        <v>194</v>
      </c>
      <c r="E115" s="73"/>
      <c r="F115" s="75">
        <v>511812463</v>
      </c>
      <c r="G115" s="73" t="s">
        <v>631</v>
      </c>
      <c r="H115" s="73" t="s">
        <v>104</v>
      </c>
      <c r="I115" s="76">
        <v>134608.53405957873</v>
      </c>
      <c r="J115" s="76">
        <v>8023</v>
      </c>
      <c r="K115" s="76">
        <v>10799.6426876</v>
      </c>
      <c r="L115" s="77">
        <v>4.1999999999999997E-3</v>
      </c>
      <c r="M115" s="77">
        <v>3.04376024286886E-3</v>
      </c>
      <c r="N115" s="77">
        <v>4.2653828139725729E-4</v>
      </c>
    </row>
    <row r="116" spans="2:14">
      <c r="B116" s="73" t="s">
        <v>1056</v>
      </c>
      <c r="C116" s="74">
        <v>1085208</v>
      </c>
      <c r="D116" s="73" t="s">
        <v>194</v>
      </c>
      <c r="E116" s="73"/>
      <c r="F116" s="75">
        <v>511779639</v>
      </c>
      <c r="G116" s="73" t="s">
        <v>1057</v>
      </c>
      <c r="H116" s="73" t="s">
        <v>104</v>
      </c>
      <c r="I116" s="76">
        <v>15801.845025678653</v>
      </c>
      <c r="J116" s="76">
        <v>1363</v>
      </c>
      <c r="K116" s="76">
        <v>215.3791477</v>
      </c>
      <c r="L116" s="77">
        <v>2.0000000000000001E-4</v>
      </c>
      <c r="M116" s="77">
        <v>6.0702238571739765E-5</v>
      </c>
      <c r="N116" s="77">
        <v>8.5065269441038989E-6</v>
      </c>
    </row>
    <row r="117" spans="2:14">
      <c r="B117" s="73" t="s">
        <v>1058</v>
      </c>
      <c r="C117" s="74">
        <v>1094119</v>
      </c>
      <c r="D117" s="73" t="s">
        <v>194</v>
      </c>
      <c r="E117" s="73"/>
      <c r="F117" s="75">
        <v>511524605</v>
      </c>
      <c r="G117" s="73" t="s">
        <v>1057</v>
      </c>
      <c r="H117" s="73" t="s">
        <v>104</v>
      </c>
      <c r="I117" s="76">
        <v>237903.7894417709</v>
      </c>
      <c r="J117" s="76">
        <v>2078</v>
      </c>
      <c r="K117" s="76">
        <v>4943.6407445999994</v>
      </c>
      <c r="L117" s="77">
        <v>5.5999999999999999E-3</v>
      </c>
      <c r="M117" s="77">
        <v>1.3933106482047907E-3</v>
      </c>
      <c r="N117" s="77">
        <v>1.9525201787168997E-4</v>
      </c>
    </row>
    <row r="118" spans="2:14">
      <c r="B118" s="73" t="s">
        <v>1059</v>
      </c>
      <c r="C118" s="74">
        <v>1122381</v>
      </c>
      <c r="D118" s="73" t="s">
        <v>194</v>
      </c>
      <c r="E118" s="73"/>
      <c r="F118" s="75">
        <v>514304005</v>
      </c>
      <c r="G118" s="73" t="s">
        <v>1057</v>
      </c>
      <c r="H118" s="73" t="s">
        <v>104</v>
      </c>
      <c r="I118" s="76">
        <v>209094.51666666666</v>
      </c>
      <c r="J118" s="76">
        <v>300</v>
      </c>
      <c r="K118" s="76">
        <v>627.28354999999999</v>
      </c>
      <c r="L118" s="77">
        <v>1E-3</v>
      </c>
      <c r="M118" s="77">
        <v>1.7679295377872763E-4</v>
      </c>
      <c r="N118" s="77">
        <v>2.4774935162714197E-5</v>
      </c>
    </row>
    <row r="119" spans="2:14">
      <c r="B119" s="73" t="s">
        <v>1060</v>
      </c>
      <c r="C119" s="74">
        <v>1084698</v>
      </c>
      <c r="D119" s="73" t="s">
        <v>194</v>
      </c>
      <c r="E119" s="73"/>
      <c r="F119" s="75">
        <v>520039942</v>
      </c>
      <c r="G119" s="73" t="s">
        <v>601</v>
      </c>
      <c r="H119" s="73" t="s">
        <v>104</v>
      </c>
      <c r="I119" s="76">
        <v>115443.15404228464</v>
      </c>
      <c r="J119" s="76">
        <v>6338</v>
      </c>
      <c r="K119" s="76">
        <v>7316.7871032000003</v>
      </c>
      <c r="L119" s="77">
        <v>4.3E-3</v>
      </c>
      <c r="M119" s="77">
        <v>2.0621557892675935E-3</v>
      </c>
      <c r="N119" s="77">
        <v>2.8898083822087069E-4</v>
      </c>
    </row>
    <row r="120" spans="2:14">
      <c r="B120" s="73" t="s">
        <v>1061</v>
      </c>
      <c r="C120" s="74">
        <v>445015</v>
      </c>
      <c r="D120" s="73" t="s">
        <v>194</v>
      </c>
      <c r="E120" s="73"/>
      <c r="F120" s="75">
        <v>520039413</v>
      </c>
      <c r="G120" s="73" t="s">
        <v>601</v>
      </c>
      <c r="H120" s="73" t="s">
        <v>104</v>
      </c>
      <c r="I120" s="76">
        <v>2727.2023246716963</v>
      </c>
      <c r="J120" s="76">
        <v>3579</v>
      </c>
      <c r="K120" s="76">
        <v>97.606571200000005</v>
      </c>
      <c r="L120" s="77">
        <v>0</v>
      </c>
      <c r="M120" s="77">
        <v>2.7509336137798745E-5</v>
      </c>
      <c r="N120" s="77">
        <v>3.8550293131947221E-6</v>
      </c>
    </row>
    <row r="121" spans="2:14">
      <c r="B121" s="73" t="s">
        <v>1062</v>
      </c>
      <c r="C121" s="74">
        <v>256016</v>
      </c>
      <c r="D121" s="73" t="s">
        <v>194</v>
      </c>
      <c r="E121" s="73"/>
      <c r="F121" s="75">
        <v>520036690</v>
      </c>
      <c r="G121" s="73" t="s">
        <v>601</v>
      </c>
      <c r="H121" s="73" t="s">
        <v>104</v>
      </c>
      <c r="I121" s="76">
        <v>17918.499442322383</v>
      </c>
      <c r="J121" s="76">
        <v>13090</v>
      </c>
      <c r="K121" s="76">
        <v>2345.5315769999997</v>
      </c>
      <c r="L121" s="77">
        <v>1E-3</v>
      </c>
      <c r="M121" s="77">
        <v>6.6106221927724244E-4</v>
      </c>
      <c r="N121" s="77">
        <v>9.2638158201779371E-5</v>
      </c>
    </row>
    <row r="122" spans="2:14">
      <c r="B122" s="73" t="s">
        <v>1063</v>
      </c>
      <c r="C122" s="74">
        <v>156018</v>
      </c>
      <c r="D122" s="73" t="s">
        <v>194</v>
      </c>
      <c r="E122" s="73"/>
      <c r="F122" s="75">
        <v>520034620</v>
      </c>
      <c r="G122" s="73" t="s">
        <v>601</v>
      </c>
      <c r="H122" s="73" t="s">
        <v>104</v>
      </c>
      <c r="I122" s="76">
        <v>22043.078963893251</v>
      </c>
      <c r="J122" s="76">
        <v>38220</v>
      </c>
      <c r="K122" s="76">
        <v>8424.8647799999999</v>
      </c>
      <c r="L122" s="77">
        <v>7.3000000000000001E-3</v>
      </c>
      <c r="M122" s="77">
        <v>2.3744552677056018E-3</v>
      </c>
      <c r="N122" s="77">
        <v>3.3274502205443522E-4</v>
      </c>
    </row>
    <row r="123" spans="2:14">
      <c r="B123" s="73" t="s">
        <v>1064</v>
      </c>
      <c r="C123" s="74">
        <v>1082510</v>
      </c>
      <c r="D123" s="73" t="s">
        <v>194</v>
      </c>
      <c r="E123" s="73"/>
      <c r="F123" s="75">
        <v>520038936</v>
      </c>
      <c r="G123" s="73" t="s">
        <v>1065</v>
      </c>
      <c r="H123" s="73" t="s">
        <v>104</v>
      </c>
      <c r="I123" s="76">
        <v>453784.05190448457</v>
      </c>
      <c r="J123" s="76">
        <v>1717</v>
      </c>
      <c r="K123" s="76">
        <v>7791.4721711999991</v>
      </c>
      <c r="L123" s="77">
        <v>7.1999999999999998E-3</v>
      </c>
      <c r="M123" s="77">
        <v>2.1959405430466076E-3</v>
      </c>
      <c r="N123" s="77">
        <v>3.077288059978171E-4</v>
      </c>
    </row>
    <row r="124" spans="2:14">
      <c r="B124" s="73" t="s">
        <v>1066</v>
      </c>
      <c r="C124" s="74">
        <v>1123355</v>
      </c>
      <c r="D124" s="73" t="s">
        <v>194</v>
      </c>
      <c r="E124" s="73"/>
      <c r="F124" s="75">
        <v>513901371</v>
      </c>
      <c r="G124" s="73" t="s">
        <v>648</v>
      </c>
      <c r="H124" s="73" t="s">
        <v>104</v>
      </c>
      <c r="I124" s="76">
        <v>1296332.0952861034</v>
      </c>
      <c r="J124" s="76">
        <v>293.60000000000002</v>
      </c>
      <c r="K124" s="76">
        <v>3806.0310317599997</v>
      </c>
      <c r="L124" s="77">
        <v>3.0999999999999999E-3</v>
      </c>
      <c r="M124" s="77">
        <v>1.0726878909519445E-3</v>
      </c>
      <c r="N124" s="77">
        <v>1.503214487915907E-4</v>
      </c>
    </row>
    <row r="125" spans="2:14">
      <c r="B125" s="73" t="s">
        <v>2769</v>
      </c>
      <c r="C125" s="74">
        <v>315010</v>
      </c>
      <c r="D125" s="73" t="s">
        <v>194</v>
      </c>
      <c r="E125" s="73" t="s">
        <v>119</v>
      </c>
      <c r="F125" s="94">
        <v>315</v>
      </c>
      <c r="G125" s="73" t="s">
        <v>582</v>
      </c>
      <c r="H125" s="73" t="s">
        <v>104</v>
      </c>
      <c r="I125" s="76">
        <v>126.68</v>
      </c>
      <c r="J125" s="76">
        <v>14680</v>
      </c>
      <c r="K125" s="76">
        <v>18.596623999999998</v>
      </c>
      <c r="L125" s="77">
        <v>0</v>
      </c>
      <c r="M125" s="77">
        <v>5.2412534766332964E-6</v>
      </c>
      <c r="N125" s="77">
        <v>7.3448467418821158E-7</v>
      </c>
    </row>
    <row r="126" spans="2:14">
      <c r="B126" s="73" t="s">
        <v>2770</v>
      </c>
      <c r="C126" s="74">
        <v>1091651</v>
      </c>
      <c r="D126" s="73" t="s">
        <v>194</v>
      </c>
      <c r="E126" s="73" t="s">
        <v>119</v>
      </c>
      <c r="F126" s="94">
        <v>1219</v>
      </c>
      <c r="G126" s="73" t="s">
        <v>1097</v>
      </c>
      <c r="H126" s="73" t="s">
        <v>104</v>
      </c>
      <c r="I126" s="76">
        <v>340.73</v>
      </c>
      <c r="J126" s="76">
        <v>3860</v>
      </c>
      <c r="K126" s="76">
        <v>13.152177999999999</v>
      </c>
      <c r="L126" s="77">
        <v>0</v>
      </c>
      <c r="M126" s="77">
        <v>3.7067963877637124E-6</v>
      </c>
      <c r="N126" s="77">
        <v>5.1945305627491124E-7</v>
      </c>
    </row>
    <row r="127" spans="2:14">
      <c r="B127" s="73" t="s">
        <v>2771</v>
      </c>
      <c r="C127" s="74">
        <v>1091065</v>
      </c>
      <c r="D127" s="73" t="s">
        <v>194</v>
      </c>
      <c r="E127" s="73" t="s">
        <v>119</v>
      </c>
      <c r="F127" s="94">
        <v>1212</v>
      </c>
      <c r="G127" s="73" t="s">
        <v>1097</v>
      </c>
      <c r="H127" s="73" t="s">
        <v>104</v>
      </c>
      <c r="I127" s="76">
        <v>1483.36</v>
      </c>
      <c r="J127" s="76">
        <v>1367</v>
      </c>
      <c r="K127" s="76">
        <v>20.277531199999999</v>
      </c>
      <c r="L127" s="77">
        <v>0</v>
      </c>
      <c r="M127" s="77">
        <v>5.7149986416642152E-6</v>
      </c>
      <c r="N127" s="77">
        <v>8.008730991589277E-7</v>
      </c>
    </row>
    <row r="128" spans="2:14">
      <c r="B128" s="73" t="s">
        <v>2772</v>
      </c>
      <c r="C128" s="74">
        <v>767012</v>
      </c>
      <c r="D128" s="73" t="s">
        <v>194</v>
      </c>
      <c r="E128" s="73" t="s">
        <v>119</v>
      </c>
      <c r="F128" s="94">
        <v>767</v>
      </c>
      <c r="G128" s="73" t="s">
        <v>317</v>
      </c>
      <c r="H128" s="73" t="s">
        <v>104</v>
      </c>
      <c r="I128" s="76">
        <v>1966.93</v>
      </c>
      <c r="J128" s="76">
        <v>1484</v>
      </c>
      <c r="K128" s="76">
        <v>29.189241200000001</v>
      </c>
      <c r="L128" s="77">
        <v>0</v>
      </c>
      <c r="M128" s="77">
        <v>8.2266658679439813E-6</v>
      </c>
      <c r="N128" s="77">
        <v>1.1528463613924294E-6</v>
      </c>
    </row>
    <row r="129" spans="2:14">
      <c r="B129" s="73" t="s">
        <v>2773</v>
      </c>
      <c r="C129" s="74">
        <v>639013</v>
      </c>
      <c r="D129" s="73" t="s">
        <v>194</v>
      </c>
      <c r="E129" s="73" t="s">
        <v>119</v>
      </c>
      <c r="F129" s="94">
        <v>639</v>
      </c>
      <c r="G129" s="73" t="s">
        <v>2754</v>
      </c>
      <c r="H129" s="73" t="s">
        <v>104</v>
      </c>
      <c r="I129" s="76">
        <v>1185.47</v>
      </c>
      <c r="J129" s="76">
        <v>1384</v>
      </c>
      <c r="K129" s="76">
        <v>16.4069048</v>
      </c>
      <c r="L129" s="77">
        <v>0</v>
      </c>
      <c r="M129" s="77">
        <v>4.6241052582335123E-6</v>
      </c>
      <c r="N129" s="77">
        <v>6.480004180578693E-7</v>
      </c>
    </row>
    <row r="130" spans="2:14">
      <c r="B130" s="73" t="s">
        <v>2774</v>
      </c>
      <c r="C130" s="74">
        <v>730010</v>
      </c>
      <c r="D130" s="73" t="s">
        <v>194</v>
      </c>
      <c r="E130" s="73" t="s">
        <v>119</v>
      </c>
      <c r="F130" s="94">
        <v>730</v>
      </c>
      <c r="G130" s="73" t="s">
        <v>2754</v>
      </c>
      <c r="H130" s="73" t="s">
        <v>104</v>
      </c>
      <c r="I130" s="76">
        <v>628.35</v>
      </c>
      <c r="J130" s="76">
        <v>1297</v>
      </c>
      <c r="K130" s="76">
        <v>8.1496995000000005</v>
      </c>
      <c r="L130" s="77">
        <v>0</v>
      </c>
      <c r="M130" s="77">
        <v>2.2969029667907276E-6</v>
      </c>
      <c r="N130" s="77">
        <v>3.2187720642140916E-7</v>
      </c>
    </row>
    <row r="131" spans="2:14">
      <c r="B131" s="73" t="s">
        <v>2775</v>
      </c>
      <c r="C131" s="74">
        <v>310011</v>
      </c>
      <c r="D131" s="73" t="s">
        <v>194</v>
      </c>
      <c r="E131" s="73" t="s">
        <v>119</v>
      </c>
      <c r="F131" s="94">
        <v>310</v>
      </c>
      <c r="G131" s="73" t="s">
        <v>315</v>
      </c>
      <c r="H131" s="73" t="s">
        <v>104</v>
      </c>
      <c r="I131" s="76">
        <v>10317.91</v>
      </c>
      <c r="J131" s="76">
        <v>194.3</v>
      </c>
      <c r="K131" s="76">
        <v>20.047699130000002</v>
      </c>
      <c r="L131" s="77">
        <v>0</v>
      </c>
      <c r="M131" s="77">
        <v>5.6502230062623646E-6</v>
      </c>
      <c r="N131" s="77">
        <v>7.9179574549237242E-7</v>
      </c>
    </row>
    <row r="132" spans="2:14">
      <c r="B132" s="73" t="s">
        <v>2776</v>
      </c>
      <c r="C132" s="74">
        <v>578013</v>
      </c>
      <c r="D132" s="73" t="s">
        <v>194</v>
      </c>
      <c r="E132" s="73" t="s">
        <v>119</v>
      </c>
      <c r="F132" s="94">
        <v>578</v>
      </c>
      <c r="G132" s="73" t="s">
        <v>650</v>
      </c>
      <c r="H132" s="73" t="s">
        <v>104</v>
      </c>
      <c r="I132" s="76">
        <v>81.12</v>
      </c>
      <c r="J132" s="76">
        <v>16250</v>
      </c>
      <c r="K132" s="76">
        <v>13.182</v>
      </c>
      <c r="L132" s="77">
        <v>0</v>
      </c>
      <c r="M132" s="77">
        <v>3.7152013897242922E-6</v>
      </c>
      <c r="N132" s="77">
        <v>5.2063089381970659E-7</v>
      </c>
    </row>
    <row r="133" spans="2:14">
      <c r="B133" s="73" t="s">
        <v>2777</v>
      </c>
      <c r="C133" s="74">
        <v>1106855</v>
      </c>
      <c r="D133" s="73" t="s">
        <v>194</v>
      </c>
      <c r="E133" s="73" t="s">
        <v>119</v>
      </c>
      <c r="F133" s="94">
        <v>1487</v>
      </c>
      <c r="G133" s="73" t="s">
        <v>1126</v>
      </c>
      <c r="H133" s="73" t="s">
        <v>104</v>
      </c>
      <c r="I133" s="76">
        <v>1514.66</v>
      </c>
      <c r="J133" s="76">
        <v>5990</v>
      </c>
      <c r="K133" s="76">
        <v>90.728133999999997</v>
      </c>
      <c r="L133" s="77">
        <v>0</v>
      </c>
      <c r="M133" s="77">
        <v>2.5570724436647837E-5</v>
      </c>
      <c r="N133" s="77">
        <v>3.5833613639063956E-6</v>
      </c>
    </row>
    <row r="134" spans="2:14">
      <c r="B134" s="73" t="s">
        <v>2778</v>
      </c>
      <c r="C134" s="74">
        <v>1081074</v>
      </c>
      <c r="D134" s="73" t="s">
        <v>194</v>
      </c>
      <c r="E134" s="73" t="s">
        <v>119</v>
      </c>
      <c r="F134" s="94">
        <v>1036</v>
      </c>
      <c r="G134" s="73" t="s">
        <v>588</v>
      </c>
      <c r="H134" s="73" t="s">
        <v>104</v>
      </c>
      <c r="I134" s="76">
        <v>162.58000000000001</v>
      </c>
      <c r="J134" s="76">
        <v>8032</v>
      </c>
      <c r="K134" s="76">
        <v>13.0584256</v>
      </c>
      <c r="L134" s="77">
        <v>0</v>
      </c>
      <c r="M134" s="77">
        <v>3.6803733072926166E-6</v>
      </c>
      <c r="N134" s="77">
        <v>5.1575024973495201E-7</v>
      </c>
    </row>
    <row r="135" spans="2:14">
      <c r="B135" s="73" t="s">
        <v>2779</v>
      </c>
      <c r="C135" s="74">
        <v>288019</v>
      </c>
      <c r="D135" s="73" t="s">
        <v>194</v>
      </c>
      <c r="E135" s="73" t="s">
        <v>119</v>
      </c>
      <c r="F135" s="94">
        <v>288</v>
      </c>
      <c r="G135" s="73" t="s">
        <v>412</v>
      </c>
      <c r="H135" s="73" t="s">
        <v>104</v>
      </c>
      <c r="I135" s="76">
        <v>257.3</v>
      </c>
      <c r="J135" s="76">
        <v>11020</v>
      </c>
      <c r="K135" s="76">
        <v>28.35446</v>
      </c>
      <c r="L135" s="77">
        <v>0</v>
      </c>
      <c r="M135" s="77">
        <v>7.991391988839466E-6</v>
      </c>
      <c r="N135" s="77">
        <v>1.1198761837031646E-6</v>
      </c>
    </row>
    <row r="136" spans="2:14">
      <c r="B136" s="73" t="s">
        <v>2780</v>
      </c>
      <c r="C136" s="74">
        <v>1104249</v>
      </c>
      <c r="D136" s="73" t="s">
        <v>194</v>
      </c>
      <c r="E136" s="73" t="s">
        <v>119</v>
      </c>
      <c r="F136" s="94">
        <v>1445</v>
      </c>
      <c r="G136" s="73" t="s">
        <v>412</v>
      </c>
      <c r="H136" s="73" t="s">
        <v>104</v>
      </c>
      <c r="I136" s="76">
        <v>318.36</v>
      </c>
      <c r="J136" s="76">
        <v>17140</v>
      </c>
      <c r="K136" s="76">
        <v>54.566904000000001</v>
      </c>
      <c r="L136" s="77">
        <v>0</v>
      </c>
      <c r="M136" s="77">
        <v>1.5379080380348356E-5</v>
      </c>
      <c r="N136" s="77">
        <v>2.1551521774005553E-6</v>
      </c>
    </row>
    <row r="137" spans="2:14">
      <c r="B137" s="73" t="s">
        <v>2781</v>
      </c>
      <c r="C137" s="74">
        <v>797035</v>
      </c>
      <c r="D137" s="73" t="s">
        <v>194</v>
      </c>
      <c r="E137" s="73" t="s">
        <v>119</v>
      </c>
      <c r="F137" s="94">
        <v>797</v>
      </c>
      <c r="G137" s="73" t="s">
        <v>609</v>
      </c>
      <c r="H137" s="73" t="s">
        <v>104</v>
      </c>
      <c r="I137" s="76">
        <v>42.92</v>
      </c>
      <c r="J137" s="76">
        <v>39810</v>
      </c>
      <c r="K137" s="76">
        <v>17.086452000000001</v>
      </c>
      <c r="L137" s="77">
        <v>0</v>
      </c>
      <c r="M137" s="77">
        <v>4.8156281456423466E-6</v>
      </c>
      <c r="N137" s="77">
        <v>6.7483953701771457E-7</v>
      </c>
    </row>
    <row r="138" spans="2:14">
      <c r="B138" s="73" t="s">
        <v>2782</v>
      </c>
      <c r="C138" s="74">
        <v>416016</v>
      </c>
      <c r="D138" s="73" t="s">
        <v>194</v>
      </c>
      <c r="E138" s="73" t="s">
        <v>119</v>
      </c>
      <c r="F138" s="94">
        <v>416</v>
      </c>
      <c r="G138" s="73" t="s">
        <v>291</v>
      </c>
      <c r="H138" s="73" t="s">
        <v>104</v>
      </c>
      <c r="I138" s="76">
        <v>139.85</v>
      </c>
      <c r="J138" s="76">
        <v>9988</v>
      </c>
      <c r="K138" s="76">
        <v>13.968218</v>
      </c>
      <c r="L138" s="77">
        <v>0</v>
      </c>
      <c r="M138" s="77">
        <v>3.9367882662397109E-6</v>
      </c>
      <c r="N138" s="77">
        <v>5.5168303917527794E-7</v>
      </c>
    </row>
    <row r="139" spans="2:14">
      <c r="B139" s="73" t="s">
        <v>2783</v>
      </c>
      <c r="C139" s="74">
        <v>1090315</v>
      </c>
      <c r="D139" s="73" t="s">
        <v>194</v>
      </c>
      <c r="E139" s="73" t="s">
        <v>119</v>
      </c>
      <c r="F139" s="94">
        <v>1193</v>
      </c>
      <c r="G139" s="73" t="s">
        <v>291</v>
      </c>
      <c r="H139" s="73" t="s">
        <v>104</v>
      </c>
      <c r="I139" s="76">
        <v>247.11</v>
      </c>
      <c r="J139" s="76">
        <v>5991</v>
      </c>
      <c r="K139" s="76">
        <v>14.8043601</v>
      </c>
      <c r="L139" s="77">
        <v>0</v>
      </c>
      <c r="M139" s="77">
        <v>4.1724457000074999E-6</v>
      </c>
      <c r="N139" s="77">
        <v>5.8470696641570329E-7</v>
      </c>
    </row>
    <row r="140" spans="2:14">
      <c r="B140" s="73" t="s">
        <v>2784</v>
      </c>
      <c r="C140" s="74">
        <v>1119080</v>
      </c>
      <c r="D140" s="73" t="s">
        <v>194</v>
      </c>
      <c r="E140" s="73" t="s">
        <v>119</v>
      </c>
      <c r="F140" s="94">
        <v>1536</v>
      </c>
      <c r="G140" s="73" t="s">
        <v>291</v>
      </c>
      <c r="H140" s="73" t="s">
        <v>104</v>
      </c>
      <c r="I140" s="76">
        <v>132.87</v>
      </c>
      <c r="J140" s="76">
        <v>5528</v>
      </c>
      <c r="K140" s="76">
        <v>7.3450536</v>
      </c>
      <c r="L140" s="77">
        <v>0</v>
      </c>
      <c r="M140" s="77">
        <v>2.0701223897981652E-6</v>
      </c>
      <c r="N140" s="77">
        <v>2.9009724024591514E-7</v>
      </c>
    </row>
    <row r="141" spans="2:14">
      <c r="B141" s="73" t="s">
        <v>2785</v>
      </c>
      <c r="C141" s="74">
        <v>1109644</v>
      </c>
      <c r="D141" s="73" t="s">
        <v>194</v>
      </c>
      <c r="E141" s="73" t="s">
        <v>119</v>
      </c>
      <c r="F141" s="94">
        <v>1514</v>
      </c>
      <c r="G141" s="73" t="s">
        <v>291</v>
      </c>
      <c r="H141" s="73" t="s">
        <v>104</v>
      </c>
      <c r="I141" s="76">
        <v>5515.4</v>
      </c>
      <c r="J141" s="76">
        <v>676.2</v>
      </c>
      <c r="K141" s="76">
        <v>37.2951348</v>
      </c>
      <c r="L141" s="77">
        <v>0</v>
      </c>
      <c r="M141" s="77">
        <v>1.0511222624709057E-5</v>
      </c>
      <c r="N141" s="77">
        <v>1.4729934278599941E-6</v>
      </c>
    </row>
    <row r="142" spans="2:14">
      <c r="B142" s="73" t="s">
        <v>2786</v>
      </c>
      <c r="C142" s="74">
        <v>1136639</v>
      </c>
      <c r="D142" s="73" t="s">
        <v>194</v>
      </c>
      <c r="E142" s="73" t="s">
        <v>119</v>
      </c>
      <c r="F142" s="94">
        <v>1476</v>
      </c>
      <c r="G142" s="73" t="s">
        <v>291</v>
      </c>
      <c r="H142" s="73" t="s">
        <v>104</v>
      </c>
      <c r="I142" s="76">
        <v>3036.01</v>
      </c>
      <c r="J142" s="76">
        <v>514.70000000000005</v>
      </c>
      <c r="K142" s="76">
        <v>15.62634347</v>
      </c>
      <c r="L142" s="77">
        <v>0</v>
      </c>
      <c r="M142" s="77">
        <v>4.4041126518019354E-6</v>
      </c>
      <c r="N142" s="77">
        <v>6.1717168623272907E-7</v>
      </c>
    </row>
    <row r="143" spans="2:14">
      <c r="B143" s="73" t="s">
        <v>2787</v>
      </c>
      <c r="C143" s="74">
        <v>1090117</v>
      </c>
      <c r="D143" s="73" t="s">
        <v>194</v>
      </c>
      <c r="E143" s="73" t="s">
        <v>119</v>
      </c>
      <c r="F143" s="94">
        <v>1182</v>
      </c>
      <c r="G143" s="73" t="s">
        <v>2756</v>
      </c>
      <c r="H143" s="73" t="s">
        <v>104</v>
      </c>
      <c r="I143" s="76">
        <v>912.94</v>
      </c>
      <c r="J143" s="76">
        <v>1053</v>
      </c>
      <c r="K143" s="76">
        <v>9.6132582000000006</v>
      </c>
      <c r="L143" s="77">
        <v>0</v>
      </c>
      <c r="M143" s="77">
        <v>2.709390853013082E-6</v>
      </c>
      <c r="N143" s="77">
        <v>3.7968132371306506E-7</v>
      </c>
    </row>
    <row r="144" spans="2:14">
      <c r="B144" s="73" t="s">
        <v>2788</v>
      </c>
      <c r="C144" s="74">
        <v>632018</v>
      </c>
      <c r="D144" s="73" t="s">
        <v>194</v>
      </c>
      <c r="E144" s="73" t="s">
        <v>119</v>
      </c>
      <c r="F144" s="94">
        <v>632</v>
      </c>
      <c r="G144" s="73" t="s">
        <v>2756</v>
      </c>
      <c r="H144" s="73" t="s">
        <v>104</v>
      </c>
      <c r="I144" s="76">
        <v>113.11</v>
      </c>
      <c r="J144" s="76">
        <v>22080</v>
      </c>
      <c r="K144" s="76">
        <v>24.974688</v>
      </c>
      <c r="L144" s="77">
        <v>0</v>
      </c>
      <c r="M144" s="77">
        <v>7.0388405071711878E-6</v>
      </c>
      <c r="N144" s="77">
        <v>9.8639008771873004E-7</v>
      </c>
    </row>
    <row r="145" spans="2:14">
      <c r="B145" s="73" t="s">
        <v>2789</v>
      </c>
      <c r="C145" s="74">
        <v>1082965</v>
      </c>
      <c r="D145" s="73" t="s">
        <v>194</v>
      </c>
      <c r="E145" s="73" t="s">
        <v>119</v>
      </c>
      <c r="F145" s="94">
        <v>2134</v>
      </c>
      <c r="G145" s="73" t="s">
        <v>1065</v>
      </c>
      <c r="H145" s="73" t="s">
        <v>104</v>
      </c>
      <c r="I145" s="76">
        <v>990.1</v>
      </c>
      <c r="J145" s="76">
        <v>2141</v>
      </c>
      <c r="K145" s="76">
        <v>21.198041</v>
      </c>
      <c r="L145" s="77">
        <v>0</v>
      </c>
      <c r="M145" s="77">
        <v>5.9744341816592721E-6</v>
      </c>
      <c r="N145" s="77">
        <v>8.37229178657016E-7</v>
      </c>
    </row>
    <row r="146" spans="2:14">
      <c r="B146" s="73" t="s">
        <v>2790</v>
      </c>
      <c r="C146" s="74">
        <v>1085166</v>
      </c>
      <c r="D146" s="73" t="s">
        <v>194</v>
      </c>
      <c r="E146" s="73" t="s">
        <v>119</v>
      </c>
      <c r="F146" s="94">
        <v>2185</v>
      </c>
      <c r="G146" s="73" t="s">
        <v>1065</v>
      </c>
      <c r="H146" s="73" t="s">
        <v>104</v>
      </c>
      <c r="I146" s="76">
        <v>2463.85</v>
      </c>
      <c r="J146" s="76">
        <v>914.9</v>
      </c>
      <c r="K146" s="76">
        <v>22.54176365</v>
      </c>
      <c r="L146" s="77">
        <v>0</v>
      </c>
      <c r="M146" s="77">
        <v>6.3531475981881754E-6</v>
      </c>
      <c r="N146" s="77">
        <v>8.9030030021029213E-7</v>
      </c>
    </row>
    <row r="147" spans="2:14">
      <c r="B147" s="73" t="s">
        <v>2791</v>
      </c>
      <c r="C147" s="74">
        <v>161018</v>
      </c>
      <c r="D147" s="73" t="s">
        <v>194</v>
      </c>
      <c r="E147" s="73" t="s">
        <v>119</v>
      </c>
      <c r="F147" s="94">
        <v>161</v>
      </c>
      <c r="G147" s="73" t="s">
        <v>601</v>
      </c>
      <c r="H147" s="73" t="s">
        <v>104</v>
      </c>
      <c r="I147" s="76">
        <v>120.32</v>
      </c>
      <c r="J147" s="76">
        <v>13820</v>
      </c>
      <c r="K147" s="76">
        <v>16.628223999999999</v>
      </c>
      <c r="L147" s="77">
        <v>0</v>
      </c>
      <c r="M147" s="77">
        <v>4.686481635066517E-6</v>
      </c>
      <c r="N147" s="77">
        <v>6.5674155088410679E-7</v>
      </c>
    </row>
    <row r="148" spans="2:14">
      <c r="B148" s="69" t="s">
        <v>1067</v>
      </c>
      <c r="C148" s="70"/>
      <c r="D148" s="69"/>
      <c r="E148" s="69"/>
      <c r="F148" s="69"/>
      <c r="G148" s="69"/>
      <c r="H148" s="69"/>
      <c r="I148" s="71">
        <v>77801526.389849499</v>
      </c>
      <c r="K148" s="71">
        <v>221067.95248984004</v>
      </c>
      <c r="M148" s="72">
        <v>6.2305565491864508E-2</v>
      </c>
      <c r="N148" s="72">
        <v>8.73120965708374E-3</v>
      </c>
    </row>
    <row r="149" spans="2:14">
      <c r="B149" s="73" t="s">
        <v>1068</v>
      </c>
      <c r="C149" s="74">
        <v>726018</v>
      </c>
      <c r="D149" s="73" t="s">
        <v>194</v>
      </c>
      <c r="E149" s="73"/>
      <c r="F149" s="75">
        <v>520025636</v>
      </c>
      <c r="G149" s="73" t="s">
        <v>271</v>
      </c>
      <c r="H149" s="73" t="s">
        <v>104</v>
      </c>
      <c r="I149" s="76">
        <v>275276.54196866311</v>
      </c>
      <c r="J149" s="76">
        <v>791.4</v>
      </c>
      <c r="K149" s="76">
        <v>2178.5385531399997</v>
      </c>
      <c r="L149" s="77">
        <v>3.3999999999999998E-3</v>
      </c>
      <c r="M149" s="77">
        <v>6.139970763308812E-4</v>
      </c>
      <c r="N149" s="77">
        <v>8.6042669863599472E-5</v>
      </c>
    </row>
    <row r="150" spans="2:14">
      <c r="B150" s="73" t="s">
        <v>1069</v>
      </c>
      <c r="C150" s="74">
        <v>209015</v>
      </c>
      <c r="D150" s="73" t="s">
        <v>194</v>
      </c>
      <c r="E150" s="73"/>
      <c r="F150" s="75">
        <v>520030677</v>
      </c>
      <c r="G150" s="73" t="s">
        <v>317</v>
      </c>
      <c r="H150" s="73" t="s">
        <v>104</v>
      </c>
      <c r="I150" s="76">
        <v>86721.760154885953</v>
      </c>
      <c r="J150" s="76">
        <v>3551</v>
      </c>
      <c r="K150" s="76">
        <v>3079.4897031</v>
      </c>
      <c r="L150" s="77">
        <v>5.3E-3</v>
      </c>
      <c r="M150" s="77">
        <v>8.6792022641471456E-4</v>
      </c>
      <c r="N150" s="77">
        <v>1.2162626889952479E-4</v>
      </c>
    </row>
    <row r="151" spans="2:14">
      <c r="B151" s="73" t="s">
        <v>1070</v>
      </c>
      <c r="C151" s="74">
        <v>1080753</v>
      </c>
      <c r="D151" s="73" t="s">
        <v>194</v>
      </c>
      <c r="E151" s="73"/>
      <c r="F151" s="75">
        <v>520042219</v>
      </c>
      <c r="G151" s="73" t="s">
        <v>412</v>
      </c>
      <c r="H151" s="73" t="s">
        <v>104</v>
      </c>
      <c r="I151" s="76">
        <v>28898.870587147478</v>
      </c>
      <c r="J151" s="76">
        <v>4326</v>
      </c>
      <c r="K151" s="76">
        <v>1250.1651416</v>
      </c>
      <c r="L151" s="77">
        <v>2.5000000000000001E-3</v>
      </c>
      <c r="M151" s="77">
        <v>3.5234526410690231E-4</v>
      </c>
      <c r="N151" s="77">
        <v>4.9376012372435741E-5</v>
      </c>
    </row>
    <row r="152" spans="2:14">
      <c r="B152" s="73" t="s">
        <v>1071</v>
      </c>
      <c r="C152" s="74">
        <v>1094283</v>
      </c>
      <c r="D152" s="73" t="s">
        <v>194</v>
      </c>
      <c r="E152" s="73"/>
      <c r="F152" s="75">
        <v>511786378</v>
      </c>
      <c r="G152" s="73" t="s">
        <v>412</v>
      </c>
      <c r="H152" s="73" t="s">
        <v>104</v>
      </c>
      <c r="I152" s="76">
        <v>124568.2902554575</v>
      </c>
      <c r="J152" s="76">
        <v>2153</v>
      </c>
      <c r="K152" s="76">
        <v>2681.9552892000002</v>
      </c>
      <c r="L152" s="77">
        <v>1.04E-2</v>
      </c>
      <c r="M152" s="77">
        <v>7.5587953403233625E-4</v>
      </c>
      <c r="N152" s="77">
        <v>1.0592541187988815E-4</v>
      </c>
    </row>
    <row r="153" spans="2:14">
      <c r="B153" s="73" t="s">
        <v>1072</v>
      </c>
      <c r="C153" s="74">
        <v>1104785</v>
      </c>
      <c r="D153" s="73" t="s">
        <v>194</v>
      </c>
      <c r="E153" s="73"/>
      <c r="F153" s="75">
        <v>512398017</v>
      </c>
      <c r="G153" s="73" t="s">
        <v>412</v>
      </c>
      <c r="H153" s="73" t="s">
        <v>104</v>
      </c>
      <c r="I153" s="76">
        <v>235111.74070543889</v>
      </c>
      <c r="J153" s="76">
        <v>371.4</v>
      </c>
      <c r="K153" s="76">
        <v>873.20500498000001</v>
      </c>
      <c r="L153" s="77">
        <v>1.4200000000000001E-2</v>
      </c>
      <c r="M153" s="77">
        <v>2.4610320497768951E-4</v>
      </c>
      <c r="N153" s="77">
        <v>3.4487748614063016E-5</v>
      </c>
    </row>
    <row r="154" spans="2:14">
      <c r="B154" s="73" t="s">
        <v>1073</v>
      </c>
      <c r="C154" s="74">
        <v>103010</v>
      </c>
      <c r="D154" s="73" t="s">
        <v>194</v>
      </c>
      <c r="E154" s="73"/>
      <c r="F154" s="75">
        <v>520041187</v>
      </c>
      <c r="G154" s="73" t="s">
        <v>412</v>
      </c>
      <c r="H154" s="73" t="s">
        <v>104</v>
      </c>
      <c r="I154" s="76">
        <v>1455741.948178964</v>
      </c>
      <c r="J154" s="76">
        <v>318.5</v>
      </c>
      <c r="K154" s="76">
        <v>4636.5381049500002</v>
      </c>
      <c r="L154" s="77">
        <v>1.21E-2</v>
      </c>
      <c r="M154" s="77">
        <v>1.3067571545304108E-3</v>
      </c>
      <c r="N154" s="77">
        <v>1.8312281731218684E-4</v>
      </c>
    </row>
    <row r="155" spans="2:14">
      <c r="B155" s="73" t="s">
        <v>1074</v>
      </c>
      <c r="C155" s="74">
        <v>253013</v>
      </c>
      <c r="D155" s="73" t="s">
        <v>194</v>
      </c>
      <c r="E155" s="73"/>
      <c r="F155" s="75">
        <v>520036195</v>
      </c>
      <c r="G155" s="73" t="s">
        <v>412</v>
      </c>
      <c r="H155" s="73" t="s">
        <v>104</v>
      </c>
      <c r="I155" s="76">
        <v>246988.29641025641</v>
      </c>
      <c r="J155" s="76">
        <v>1560</v>
      </c>
      <c r="K155" s="76">
        <v>3853.0174240000001</v>
      </c>
      <c r="L155" s="77">
        <v>1.49E-2</v>
      </c>
      <c r="M155" s="77">
        <v>1.085930487655645E-3</v>
      </c>
      <c r="N155" s="77">
        <v>1.5217720416932357E-4</v>
      </c>
    </row>
    <row r="156" spans="2:14">
      <c r="B156" s="73" t="s">
        <v>1075</v>
      </c>
      <c r="C156" s="74">
        <v>1129444</v>
      </c>
      <c r="D156" s="73" t="s">
        <v>194</v>
      </c>
      <c r="E156" s="73"/>
      <c r="F156" s="75">
        <v>513660373</v>
      </c>
      <c r="G156" s="73" t="s">
        <v>412</v>
      </c>
      <c r="H156" s="73" t="s">
        <v>104</v>
      </c>
      <c r="I156" s="76">
        <v>325150.34795640333</v>
      </c>
      <c r="J156" s="76">
        <v>917.5</v>
      </c>
      <c r="K156" s="76">
        <v>2983.2544425000001</v>
      </c>
      <c r="L156" s="77">
        <v>7.1000000000000004E-3</v>
      </c>
      <c r="M156" s="77">
        <v>8.4079737905303961E-4</v>
      </c>
      <c r="N156" s="77">
        <v>1.1782540031030082E-4</v>
      </c>
    </row>
    <row r="157" spans="2:14">
      <c r="B157" s="73" t="s">
        <v>1076</v>
      </c>
      <c r="C157" s="74">
        <v>1104959</v>
      </c>
      <c r="D157" s="73" t="s">
        <v>194</v>
      </c>
      <c r="E157" s="73"/>
      <c r="F157" s="75">
        <v>513389270</v>
      </c>
      <c r="G157" s="73" t="s">
        <v>412</v>
      </c>
      <c r="H157" s="73" t="s">
        <v>104</v>
      </c>
      <c r="I157" s="76">
        <v>2225272.4033523472</v>
      </c>
      <c r="J157" s="76">
        <v>227.9</v>
      </c>
      <c r="K157" s="76">
        <v>5071.3958072400001</v>
      </c>
      <c r="L157" s="77">
        <v>1.2800000000000001E-2</v>
      </c>
      <c r="M157" s="77">
        <v>1.4293170043164919E-3</v>
      </c>
      <c r="N157" s="77">
        <v>2.0029777970238761E-4</v>
      </c>
    </row>
    <row r="158" spans="2:14">
      <c r="B158" s="73" t="s">
        <v>2355</v>
      </c>
      <c r="C158" s="74">
        <v>1105097</v>
      </c>
      <c r="D158" s="73" t="s">
        <v>194</v>
      </c>
      <c r="E158" s="73"/>
      <c r="F158" s="75">
        <v>511725459</v>
      </c>
      <c r="G158" s="73" t="s">
        <v>412</v>
      </c>
      <c r="H158" s="73" t="s">
        <v>104</v>
      </c>
      <c r="I158" s="76">
        <v>24865.168619737753</v>
      </c>
      <c r="J158" s="76">
        <v>5796</v>
      </c>
      <c r="K158" s="76">
        <v>1441.1851732</v>
      </c>
      <c r="L158" s="77">
        <v>1E-3</v>
      </c>
      <c r="M158" s="77">
        <v>4.0618215432579915E-4</v>
      </c>
      <c r="N158" s="77">
        <v>5.6920461605433514E-5</v>
      </c>
    </row>
    <row r="159" spans="2:14">
      <c r="B159" s="73" t="s">
        <v>2356</v>
      </c>
      <c r="C159" s="74">
        <v>701006843</v>
      </c>
      <c r="D159" s="73" t="s">
        <v>194</v>
      </c>
      <c r="E159" s="73"/>
      <c r="F159" s="73"/>
      <c r="G159" s="73" t="s">
        <v>412</v>
      </c>
      <c r="H159" s="73" t="s">
        <v>104</v>
      </c>
      <c r="I159" s="76">
        <v>20600</v>
      </c>
      <c r="J159" s="76">
        <v>100</v>
      </c>
      <c r="K159" s="76">
        <v>20.6</v>
      </c>
      <c r="M159" s="77">
        <v>5.8058829182461247E-6</v>
      </c>
      <c r="N159" s="77">
        <v>8.1360919531830941E-7</v>
      </c>
    </row>
    <row r="160" spans="2:14">
      <c r="B160" s="73" t="s">
        <v>2357</v>
      </c>
      <c r="C160" s="74">
        <v>701006876</v>
      </c>
      <c r="D160" s="73" t="s">
        <v>194</v>
      </c>
      <c r="E160" s="73"/>
      <c r="F160" s="73"/>
      <c r="G160" s="73" t="s">
        <v>412</v>
      </c>
      <c r="H160" s="73" t="s">
        <v>104</v>
      </c>
      <c r="I160" s="76">
        <v>56635.689420311799</v>
      </c>
      <c r="J160" s="76">
        <v>3303.5</v>
      </c>
      <c r="K160" s="76">
        <v>1870.96</v>
      </c>
      <c r="M160" s="77">
        <v>5.2730945168552275E-4</v>
      </c>
      <c r="N160" s="77">
        <v>7.3894672819065253E-5</v>
      </c>
    </row>
    <row r="161" spans="2:14">
      <c r="B161" s="73" t="s">
        <v>3781</v>
      </c>
      <c r="C161" s="74">
        <v>1123850</v>
      </c>
      <c r="D161" s="73" t="s">
        <v>194</v>
      </c>
      <c r="E161" s="73"/>
      <c r="F161" s="75">
        <v>514065283</v>
      </c>
      <c r="G161" s="73" t="s">
        <v>412</v>
      </c>
      <c r="H161" s="73" t="s">
        <v>104</v>
      </c>
      <c r="I161" s="76">
        <v>172260.46161882891</v>
      </c>
      <c r="J161" s="76">
        <v>3484</v>
      </c>
      <c r="K161" s="76">
        <v>6001.5544827999993</v>
      </c>
      <c r="L161" s="77">
        <v>1.9E-3</v>
      </c>
      <c r="M161" s="77">
        <v>1.6914719735248529E-3</v>
      </c>
      <c r="N161" s="77">
        <v>2.3703494725290777E-4</v>
      </c>
    </row>
    <row r="162" spans="2:14">
      <c r="B162" s="73" t="s">
        <v>1077</v>
      </c>
      <c r="C162" s="74">
        <v>543017</v>
      </c>
      <c r="D162" s="73" t="s">
        <v>194</v>
      </c>
      <c r="E162" s="73"/>
      <c r="F162" s="75">
        <v>520040700</v>
      </c>
      <c r="G162" s="73" t="s">
        <v>268</v>
      </c>
      <c r="H162" s="73" t="s">
        <v>104</v>
      </c>
      <c r="I162" s="76">
        <v>146578.31771812079</v>
      </c>
      <c r="J162" s="76">
        <v>3725</v>
      </c>
      <c r="K162" s="76">
        <v>5460.0423350000001</v>
      </c>
      <c r="L162" s="77">
        <v>7.9000000000000008E-3</v>
      </c>
      <c r="M162" s="77">
        <v>1.5388527439649119E-3</v>
      </c>
      <c r="N162" s="77">
        <v>2.156476043972453E-4</v>
      </c>
    </row>
    <row r="163" spans="2:14">
      <c r="B163" s="73" t="s">
        <v>1078</v>
      </c>
      <c r="C163" s="74">
        <v>1138379</v>
      </c>
      <c r="D163" s="73" t="s">
        <v>194</v>
      </c>
      <c r="E163" s="73"/>
      <c r="F163" s="75">
        <v>515158665</v>
      </c>
      <c r="G163" s="73" t="s">
        <v>268</v>
      </c>
      <c r="H163" s="73" t="s">
        <v>104</v>
      </c>
      <c r="I163" s="76">
        <v>184810.8439410188</v>
      </c>
      <c r="J163" s="76">
        <v>1865</v>
      </c>
      <c r="K163" s="76">
        <v>3446.7222395000003</v>
      </c>
      <c r="L163" s="77">
        <v>1.9699999999999999E-2</v>
      </c>
      <c r="M163" s="77">
        <v>9.7142066865301357E-4</v>
      </c>
      <c r="N163" s="77">
        <v>1.3613033532841343E-4</v>
      </c>
    </row>
    <row r="164" spans="2:14">
      <c r="B164" s="73" t="s">
        <v>1079</v>
      </c>
      <c r="C164" s="74">
        <v>373019</v>
      </c>
      <c r="D164" s="73" t="s">
        <v>194</v>
      </c>
      <c r="E164" s="73"/>
      <c r="F164" s="75">
        <v>520038274</v>
      </c>
      <c r="G164" s="73" t="s">
        <v>291</v>
      </c>
      <c r="H164" s="73" t="s">
        <v>104</v>
      </c>
      <c r="I164" s="76">
        <v>580961.49201291311</v>
      </c>
      <c r="J164" s="76">
        <v>263.3</v>
      </c>
      <c r="K164" s="76">
        <v>1529.6716084700001</v>
      </c>
      <c r="L164" s="77">
        <v>3.3999999999999998E-3</v>
      </c>
      <c r="M164" s="77">
        <v>4.3112108068650719E-4</v>
      </c>
      <c r="N164" s="77">
        <v>6.0415285750900044E-5</v>
      </c>
    </row>
    <row r="165" spans="2:14">
      <c r="B165" s="73" t="s">
        <v>1080</v>
      </c>
      <c r="C165" s="74">
        <v>1820083</v>
      </c>
      <c r="D165" s="73" t="s">
        <v>194</v>
      </c>
      <c r="E165" s="73"/>
      <c r="F165" s="75">
        <v>520035171</v>
      </c>
      <c r="G165" s="73" t="s">
        <v>291</v>
      </c>
      <c r="H165" s="73" t="s">
        <v>104</v>
      </c>
      <c r="I165" s="76">
        <v>268362.54092966858</v>
      </c>
      <c r="J165" s="76">
        <v>618.5</v>
      </c>
      <c r="K165" s="76">
        <v>1659.8223156500001</v>
      </c>
      <c r="L165" s="77">
        <v>2E-3</v>
      </c>
      <c r="M165" s="77">
        <v>4.6780262280369237E-4</v>
      </c>
      <c r="N165" s="77">
        <v>6.5555664980940272E-5</v>
      </c>
    </row>
    <row r="166" spans="2:14">
      <c r="B166" s="73" t="s">
        <v>2358</v>
      </c>
      <c r="C166" s="74">
        <v>1141043</v>
      </c>
      <c r="D166" s="73" t="s">
        <v>194</v>
      </c>
      <c r="E166" s="73"/>
      <c r="F166" s="75">
        <v>511659401</v>
      </c>
      <c r="G166" s="73" t="s">
        <v>291</v>
      </c>
      <c r="H166" s="73" t="s">
        <v>104</v>
      </c>
      <c r="I166" s="76">
        <v>45893.938526672311</v>
      </c>
      <c r="J166" s="76">
        <v>1181</v>
      </c>
      <c r="K166" s="76">
        <v>542.00741399999993</v>
      </c>
      <c r="M166" s="77">
        <v>1.5275881487890073E-4</v>
      </c>
      <c r="N166" s="77">
        <v>2.1406903687431928E-5</v>
      </c>
    </row>
    <row r="167" spans="2:14">
      <c r="B167" s="73" t="s">
        <v>1081</v>
      </c>
      <c r="C167" s="74">
        <v>1094044</v>
      </c>
      <c r="D167" s="73" t="s">
        <v>194</v>
      </c>
      <c r="E167" s="73"/>
      <c r="F167" s="75">
        <v>510607328</v>
      </c>
      <c r="G167" s="73" t="s">
        <v>291</v>
      </c>
      <c r="H167" s="73" t="s">
        <v>104</v>
      </c>
      <c r="I167" s="76">
        <v>904.45650386449597</v>
      </c>
      <c r="J167" s="76">
        <v>608.1</v>
      </c>
      <c r="K167" s="76">
        <v>5.5</v>
      </c>
      <c r="L167" s="77">
        <v>0</v>
      </c>
      <c r="M167" s="77">
        <v>1.5501143713763926E-6</v>
      </c>
      <c r="N167" s="77">
        <v>2.1722575603158745E-7</v>
      </c>
    </row>
    <row r="168" spans="2:14">
      <c r="B168" s="73" t="s">
        <v>1082</v>
      </c>
      <c r="C168" s="74">
        <v>1104314</v>
      </c>
      <c r="D168" s="73" t="s">
        <v>194</v>
      </c>
      <c r="E168" s="73"/>
      <c r="F168" s="75">
        <v>510609761</v>
      </c>
      <c r="G168" s="73" t="s">
        <v>291</v>
      </c>
      <c r="H168" s="73" t="s">
        <v>104</v>
      </c>
      <c r="I168" s="76">
        <v>68706.979026275119</v>
      </c>
      <c r="J168" s="76">
        <v>258.8</v>
      </c>
      <c r="K168" s="76">
        <v>177.81366172</v>
      </c>
      <c r="L168" s="77">
        <v>2.9999999999999997E-4</v>
      </c>
      <c r="M168" s="77">
        <v>5.0114820447133146E-5</v>
      </c>
      <c r="N168" s="77">
        <v>7.0228558363403535E-6</v>
      </c>
    </row>
    <row r="169" spans="2:14">
      <c r="B169" s="73" t="s">
        <v>1083</v>
      </c>
      <c r="C169" s="74">
        <v>612010</v>
      </c>
      <c r="D169" s="73" t="s">
        <v>194</v>
      </c>
      <c r="E169" s="73"/>
      <c r="F169" s="75">
        <v>520020116</v>
      </c>
      <c r="G169" s="73" t="s">
        <v>291</v>
      </c>
      <c r="H169" s="73" t="s">
        <v>104</v>
      </c>
      <c r="I169" s="76">
        <v>295815.95962322422</v>
      </c>
      <c r="J169" s="76">
        <v>3238</v>
      </c>
      <c r="K169" s="76">
        <v>9578.5207726000008</v>
      </c>
      <c r="L169" s="77">
        <v>9.1000000000000004E-3</v>
      </c>
      <c r="M169" s="77">
        <v>2.6996004920244667E-3</v>
      </c>
      <c r="N169" s="77">
        <v>3.7830934845314553E-4</v>
      </c>
    </row>
    <row r="170" spans="2:14">
      <c r="B170" s="73" t="s">
        <v>1084</v>
      </c>
      <c r="C170" s="74">
        <v>1109966</v>
      </c>
      <c r="D170" s="73" t="s">
        <v>194</v>
      </c>
      <c r="E170" s="73"/>
      <c r="F170" s="75">
        <v>512096793</v>
      </c>
      <c r="G170" s="73" t="s">
        <v>291</v>
      </c>
      <c r="H170" s="73" t="s">
        <v>104</v>
      </c>
      <c r="I170" s="76">
        <v>529547.60485477175</v>
      </c>
      <c r="J170" s="76">
        <v>1205</v>
      </c>
      <c r="K170" s="76">
        <v>6381.0486384999995</v>
      </c>
      <c r="L170" s="77">
        <v>9.9000000000000008E-3</v>
      </c>
      <c r="M170" s="77">
        <v>1.7984282179982932E-3</v>
      </c>
      <c r="N170" s="77">
        <v>2.5202329359499893E-4</v>
      </c>
    </row>
    <row r="171" spans="2:14">
      <c r="B171" s="73" t="s">
        <v>1085</v>
      </c>
      <c r="C171" s="74">
        <v>1139195</v>
      </c>
      <c r="D171" s="73" t="s">
        <v>194</v>
      </c>
      <c r="E171" s="73"/>
      <c r="F171" s="95">
        <v>515434074</v>
      </c>
      <c r="G171" s="73" t="s">
        <v>291</v>
      </c>
      <c r="H171" s="73" t="s">
        <v>104</v>
      </c>
      <c r="I171" s="76">
        <v>40000000</v>
      </c>
      <c r="J171" s="76">
        <v>85.1</v>
      </c>
      <c r="K171" s="76">
        <v>34040</v>
      </c>
      <c r="L171" s="77">
        <v>0.16619999999999999</v>
      </c>
      <c r="M171" s="77">
        <v>9.5937987639367998E-3</v>
      </c>
      <c r="N171" s="77">
        <v>1.3444299518754978E-3</v>
      </c>
    </row>
    <row r="172" spans="2:14">
      <c r="B172" s="73" t="s">
        <v>1086</v>
      </c>
      <c r="C172" s="74">
        <v>1108638</v>
      </c>
      <c r="D172" s="73" t="s">
        <v>194</v>
      </c>
      <c r="E172" s="73"/>
      <c r="F172" s="94">
        <v>153010</v>
      </c>
      <c r="G172" s="73" t="s">
        <v>291</v>
      </c>
      <c r="H172" s="73" t="s">
        <v>104</v>
      </c>
      <c r="I172" s="76">
        <v>1242329.8580802649</v>
      </c>
      <c r="J172" s="76">
        <v>241.7</v>
      </c>
      <c r="K172" s="76">
        <v>3002.7112669799999</v>
      </c>
      <c r="L172" s="77">
        <v>1.44E-2</v>
      </c>
      <c r="M172" s="77">
        <v>8.4628107055263887E-4</v>
      </c>
      <c r="N172" s="77">
        <v>1.1859385911169024E-4</v>
      </c>
    </row>
    <row r="173" spans="2:14">
      <c r="B173" s="73" t="s">
        <v>1087</v>
      </c>
      <c r="C173" s="74">
        <v>155036</v>
      </c>
      <c r="D173" s="73" t="s">
        <v>194</v>
      </c>
      <c r="E173" s="73"/>
      <c r="F173" s="75">
        <v>520034505</v>
      </c>
      <c r="G173" s="73" t="s">
        <v>291</v>
      </c>
      <c r="H173" s="73" t="s">
        <v>104</v>
      </c>
      <c r="I173" s="76">
        <v>5864.6976003415884</v>
      </c>
      <c r="J173" s="76">
        <v>46840</v>
      </c>
      <c r="K173" s="76">
        <v>2747.0243559999999</v>
      </c>
      <c r="L173" s="77">
        <v>5.4000000000000003E-3</v>
      </c>
      <c r="M173" s="77">
        <v>7.74218533228469E-4</v>
      </c>
      <c r="N173" s="77">
        <v>1.0849535319441539E-4</v>
      </c>
    </row>
    <row r="174" spans="2:14">
      <c r="B174" s="73" t="s">
        <v>1088</v>
      </c>
      <c r="C174" s="74">
        <v>1140243</v>
      </c>
      <c r="D174" s="73" t="s">
        <v>194</v>
      </c>
      <c r="E174" s="73"/>
      <c r="F174" s="94">
        <v>511301665</v>
      </c>
      <c r="G174" s="73" t="s">
        <v>291</v>
      </c>
      <c r="H174" s="73" t="s">
        <v>104</v>
      </c>
      <c r="I174" s="76">
        <v>701908.92744808504</v>
      </c>
      <c r="J174" s="76">
        <v>433.4</v>
      </c>
      <c r="K174" s="76">
        <v>3042.0732915600001</v>
      </c>
      <c r="L174" s="77">
        <v>7.3000000000000001E-3</v>
      </c>
      <c r="M174" s="77">
        <v>8.5737482327771688E-4</v>
      </c>
      <c r="N174" s="77">
        <v>1.2014848557502197E-4</v>
      </c>
    </row>
    <row r="175" spans="2:14">
      <c r="B175" s="73" t="s">
        <v>3782</v>
      </c>
      <c r="C175" s="74">
        <v>1106749</v>
      </c>
      <c r="D175" s="73" t="s">
        <v>194</v>
      </c>
      <c r="E175" s="73"/>
      <c r="F175" s="75">
        <v>512726712</v>
      </c>
      <c r="G175" s="73" t="s">
        <v>291</v>
      </c>
      <c r="H175" s="73" t="s">
        <v>104</v>
      </c>
      <c r="I175" s="76">
        <v>31239.906128739796</v>
      </c>
      <c r="J175" s="76">
        <v>441.2</v>
      </c>
      <c r="K175" s="76">
        <v>137.83046583999999</v>
      </c>
      <c r="L175" s="77">
        <v>1.4E-3</v>
      </c>
      <c r="M175" s="77">
        <v>3.8845997438561262E-5</v>
      </c>
      <c r="N175" s="77">
        <v>5.4436958447781614E-6</v>
      </c>
    </row>
    <row r="176" spans="2:14">
      <c r="B176" s="73" t="s">
        <v>1089</v>
      </c>
      <c r="C176" s="74">
        <v>1104058</v>
      </c>
      <c r="D176" s="73" t="s">
        <v>194</v>
      </c>
      <c r="E176" s="73"/>
      <c r="F176" s="75">
        <v>512531203</v>
      </c>
      <c r="G176" s="73" t="s">
        <v>291</v>
      </c>
      <c r="H176" s="73" t="s">
        <v>104</v>
      </c>
      <c r="I176" s="76">
        <v>357975.96517241374</v>
      </c>
      <c r="J176" s="76">
        <v>1160</v>
      </c>
      <c r="K176" s="76">
        <v>4152.5211959999997</v>
      </c>
      <c r="L176" s="77">
        <v>1.72E-2</v>
      </c>
      <c r="M176" s="77">
        <v>1.1703423242481247E-3</v>
      </c>
      <c r="N176" s="77">
        <v>1.6400628295241667E-4</v>
      </c>
    </row>
    <row r="177" spans="2:14">
      <c r="B177" s="73" t="s">
        <v>1090</v>
      </c>
      <c r="C177" s="74">
        <v>1118447</v>
      </c>
      <c r="D177" s="73" t="s">
        <v>194</v>
      </c>
      <c r="E177" s="73"/>
      <c r="F177" s="75">
        <v>520041005</v>
      </c>
      <c r="G177" s="73" t="s">
        <v>291</v>
      </c>
      <c r="H177" s="73" t="s">
        <v>104</v>
      </c>
      <c r="I177" s="76">
        <v>2594739.5985790035</v>
      </c>
      <c r="J177" s="76">
        <v>188.6</v>
      </c>
      <c r="K177" s="76">
        <v>4893.6788829200004</v>
      </c>
      <c r="L177" s="77">
        <v>1.23E-2</v>
      </c>
      <c r="M177" s="77">
        <v>1.3792294482391752E-3</v>
      </c>
      <c r="N177" s="77">
        <v>1.9327874456692937E-4</v>
      </c>
    </row>
    <row r="178" spans="2:14">
      <c r="B178" s="73" t="s">
        <v>1091</v>
      </c>
      <c r="C178" s="74">
        <v>1116177</v>
      </c>
      <c r="D178" s="73" t="s">
        <v>194</v>
      </c>
      <c r="E178" s="73"/>
      <c r="F178" s="75">
        <v>513627901</v>
      </c>
      <c r="G178" s="73" t="s">
        <v>291</v>
      </c>
      <c r="H178" s="73" t="s">
        <v>104</v>
      </c>
      <c r="I178" s="76">
        <v>418294.95333333337</v>
      </c>
      <c r="J178" s="76">
        <v>114.9</v>
      </c>
      <c r="K178" s="76">
        <v>480.62090138000002</v>
      </c>
      <c r="L178" s="77">
        <v>1.6500000000000001E-2</v>
      </c>
      <c r="M178" s="77">
        <v>1.3545770298418433E-4</v>
      </c>
      <c r="N178" s="77">
        <v>1.8982407030337009E-5</v>
      </c>
    </row>
    <row r="179" spans="2:14">
      <c r="B179" s="73" t="s">
        <v>1092</v>
      </c>
      <c r="C179" s="74">
        <v>532010</v>
      </c>
      <c r="D179" s="73" t="s">
        <v>194</v>
      </c>
      <c r="E179" s="73"/>
      <c r="F179" s="75">
        <v>520039934</v>
      </c>
      <c r="G179" s="73" t="s">
        <v>322</v>
      </c>
      <c r="H179" s="73" t="s">
        <v>104</v>
      </c>
      <c r="I179" s="76">
        <v>209366.47157303372</v>
      </c>
      <c r="J179" s="76">
        <v>3560</v>
      </c>
      <c r="K179" s="76">
        <v>7453.4463880000003</v>
      </c>
      <c r="L179" s="77">
        <v>1.15E-2</v>
      </c>
      <c r="M179" s="77">
        <v>2.1006717022404118E-3</v>
      </c>
      <c r="N179" s="77">
        <v>2.9437827757712815E-4</v>
      </c>
    </row>
    <row r="180" spans="2:14">
      <c r="B180" s="73" t="s">
        <v>1093</v>
      </c>
      <c r="C180" s="74">
        <v>280016</v>
      </c>
      <c r="D180" s="73" t="s">
        <v>194</v>
      </c>
      <c r="E180" s="73"/>
      <c r="F180" s="75">
        <v>520037649</v>
      </c>
      <c r="G180" s="73" t="s">
        <v>582</v>
      </c>
      <c r="H180" s="73" t="s">
        <v>104</v>
      </c>
      <c r="I180" s="76">
        <v>11945.720086281277</v>
      </c>
      <c r="J180" s="76">
        <v>11590</v>
      </c>
      <c r="K180" s="76">
        <v>1384.5089579999999</v>
      </c>
      <c r="L180" s="77">
        <v>1.6999999999999999E-3</v>
      </c>
      <c r="M180" s="77">
        <v>3.9020858783548256E-4</v>
      </c>
      <c r="N180" s="77">
        <v>5.4682000933464612E-5</v>
      </c>
    </row>
    <row r="181" spans="2:14">
      <c r="B181" s="73" t="s">
        <v>1094</v>
      </c>
      <c r="C181" s="74">
        <v>536011</v>
      </c>
      <c r="D181" s="73" t="s">
        <v>194</v>
      </c>
      <c r="E181" s="73"/>
      <c r="F181" s="75">
        <v>520040346</v>
      </c>
      <c r="G181" s="73" t="s">
        <v>609</v>
      </c>
      <c r="H181" s="73" t="s">
        <v>104</v>
      </c>
      <c r="I181" s="76">
        <v>162184.89197132617</v>
      </c>
      <c r="J181" s="76">
        <v>1116</v>
      </c>
      <c r="K181" s="76">
        <v>1809.9833944000002</v>
      </c>
      <c r="L181" s="77">
        <v>9.1999999999999998E-3</v>
      </c>
      <c r="M181" s="77">
        <v>5.1012386756583007E-4</v>
      </c>
      <c r="N181" s="77">
        <v>7.1486365682392542E-5</v>
      </c>
    </row>
    <row r="182" spans="2:14">
      <c r="B182" s="73" t="s">
        <v>1095</v>
      </c>
      <c r="C182" s="74">
        <v>1090141</v>
      </c>
      <c r="D182" s="73" t="s">
        <v>194</v>
      </c>
      <c r="E182" s="73"/>
      <c r="F182" s="75">
        <v>511870891</v>
      </c>
      <c r="G182" s="73" t="s">
        <v>609</v>
      </c>
      <c r="H182" s="73" t="s">
        <v>104</v>
      </c>
      <c r="I182" s="76">
        <v>4219136.0078947376</v>
      </c>
      <c r="J182" s="76">
        <v>38</v>
      </c>
      <c r="K182" s="76">
        <v>1603.2716829999999</v>
      </c>
      <c r="L182" s="77">
        <v>1.1599999999999999E-2</v>
      </c>
      <c r="M182" s="77">
        <v>4.518644503707483E-4</v>
      </c>
      <c r="N182" s="77">
        <v>6.3322164266129197E-5</v>
      </c>
    </row>
    <row r="183" spans="2:14">
      <c r="B183" s="73" t="s">
        <v>1096</v>
      </c>
      <c r="C183" s="74">
        <v>299016</v>
      </c>
      <c r="D183" s="73" t="s">
        <v>194</v>
      </c>
      <c r="E183" s="73"/>
      <c r="F183" s="75">
        <v>520037458</v>
      </c>
      <c r="G183" s="73" t="s">
        <v>1097</v>
      </c>
      <c r="H183" s="73" t="s">
        <v>104</v>
      </c>
      <c r="I183" s="76">
        <v>209071.19799664008</v>
      </c>
      <c r="J183" s="76">
        <v>238.1</v>
      </c>
      <c r="K183" s="76">
        <v>497.79852242999999</v>
      </c>
      <c r="L183" s="77">
        <v>1.6299999999999999E-2</v>
      </c>
      <c r="M183" s="77">
        <v>1.4029902612157754E-4</v>
      </c>
      <c r="N183" s="77">
        <v>1.9660847342957073E-5</v>
      </c>
    </row>
    <row r="184" spans="2:14">
      <c r="B184" s="73" t="s">
        <v>2359</v>
      </c>
      <c r="C184" s="74">
        <v>701006835</v>
      </c>
      <c r="D184" s="73" t="s">
        <v>194</v>
      </c>
      <c r="E184" s="73"/>
      <c r="F184" s="75"/>
      <c r="G184" s="73" t="s">
        <v>1097</v>
      </c>
      <c r="H184" s="73" t="s">
        <v>104</v>
      </c>
      <c r="I184" s="76">
        <v>558453.48583614035</v>
      </c>
      <c r="J184" s="76">
        <v>412.67</v>
      </c>
      <c r="K184" s="76">
        <v>2304.5700000000002</v>
      </c>
      <c r="L184" s="77"/>
      <c r="M184" s="77">
        <v>6.4951765033507145E-4</v>
      </c>
      <c r="N184" s="77">
        <v>9.1020356468675561E-5</v>
      </c>
    </row>
    <row r="185" spans="2:14">
      <c r="B185" s="73" t="s">
        <v>1098</v>
      </c>
      <c r="C185" s="74">
        <v>328013</v>
      </c>
      <c r="D185" s="73" t="s">
        <v>194</v>
      </c>
      <c r="E185" s="73"/>
      <c r="F185" s="75">
        <v>520037797</v>
      </c>
      <c r="G185" s="73" t="s">
        <v>1097</v>
      </c>
      <c r="H185" s="73" t="s">
        <v>104</v>
      </c>
      <c r="I185" s="76">
        <v>129481.05154897497</v>
      </c>
      <c r="J185" s="76">
        <v>2195</v>
      </c>
      <c r="K185" s="76">
        <v>2842.1090815000002</v>
      </c>
      <c r="L185" s="77">
        <v>9.5999999999999992E-3</v>
      </c>
      <c r="M185" s="77">
        <v>8.0101711495500169E-4</v>
      </c>
      <c r="N185" s="77">
        <v>1.1225078071874149E-4</v>
      </c>
    </row>
    <row r="186" spans="2:14">
      <c r="B186" s="73" t="s">
        <v>1099</v>
      </c>
      <c r="C186" s="74">
        <v>1094515</v>
      </c>
      <c r="D186" s="73" t="s">
        <v>194</v>
      </c>
      <c r="E186" s="73"/>
      <c r="F186" s="75">
        <v>513579482</v>
      </c>
      <c r="G186" s="73" t="s">
        <v>327</v>
      </c>
      <c r="H186" s="73" t="s">
        <v>104</v>
      </c>
      <c r="I186" s="76">
        <v>380725.10845481051</v>
      </c>
      <c r="J186" s="76">
        <v>720.3</v>
      </c>
      <c r="K186" s="76">
        <v>2742.3629562000001</v>
      </c>
      <c r="L186" s="77">
        <v>1.6199999999999999E-2</v>
      </c>
      <c r="M186" s="77">
        <v>7.7290476907924878E-4</v>
      </c>
      <c r="N186" s="77">
        <v>1.0831124844973895E-4</v>
      </c>
    </row>
    <row r="187" spans="2:14">
      <c r="B187" s="73" t="s">
        <v>1100</v>
      </c>
      <c r="C187" s="74">
        <v>522011</v>
      </c>
      <c r="D187" s="73" t="s">
        <v>194</v>
      </c>
      <c r="E187" s="73"/>
      <c r="F187" s="75">
        <v>520038787</v>
      </c>
      <c r="G187" s="73" t="s">
        <v>327</v>
      </c>
      <c r="H187" s="73" t="s">
        <v>104</v>
      </c>
      <c r="I187" s="76">
        <v>426114.45823687763</v>
      </c>
      <c r="J187" s="76">
        <v>1486</v>
      </c>
      <c r="K187" s="76">
        <v>6332.0608494000007</v>
      </c>
      <c r="L187" s="77">
        <v>1.5599999999999999E-2</v>
      </c>
      <c r="M187" s="77">
        <v>1.7846215496517724E-3</v>
      </c>
      <c r="N187" s="77">
        <v>2.5008849186344199E-4</v>
      </c>
    </row>
    <row r="188" spans="2:14">
      <c r="B188" s="73" t="s">
        <v>1101</v>
      </c>
      <c r="C188" s="74">
        <v>625012</v>
      </c>
      <c r="D188" s="73" t="s">
        <v>194</v>
      </c>
      <c r="E188" s="73"/>
      <c r="F188" s="75">
        <v>520040205</v>
      </c>
      <c r="G188" s="73" t="s">
        <v>398</v>
      </c>
      <c r="H188" s="73" t="s">
        <v>104</v>
      </c>
      <c r="I188" s="76">
        <v>0.6721559401781213</v>
      </c>
      <c r="J188" s="76">
        <v>5951</v>
      </c>
      <c r="K188" s="76">
        <v>0.04</v>
      </c>
      <c r="L188" s="77">
        <v>0</v>
      </c>
      <c r="M188" s="77">
        <v>1.1273559064555583E-8</v>
      </c>
      <c r="N188" s="77">
        <v>1.579823680229727E-9</v>
      </c>
    </row>
    <row r="189" spans="2:14">
      <c r="B189" s="73" t="s">
        <v>1102</v>
      </c>
      <c r="C189" s="74">
        <v>1104496</v>
      </c>
      <c r="D189" s="73" t="s">
        <v>194</v>
      </c>
      <c r="E189" s="73"/>
      <c r="F189" s="75">
        <v>512499344</v>
      </c>
      <c r="G189" s="73" t="s">
        <v>379</v>
      </c>
      <c r="H189" s="73" t="s">
        <v>104</v>
      </c>
      <c r="I189" s="76">
        <v>1185164.3273154362</v>
      </c>
      <c r="J189" s="76">
        <v>298</v>
      </c>
      <c r="K189" s="76">
        <v>3531.7896953999998</v>
      </c>
      <c r="L189" s="77">
        <v>1.7299999999999999E-2</v>
      </c>
      <c r="M189" s="77">
        <v>9.9539599336701673E-4</v>
      </c>
      <c r="N189" s="77">
        <v>1.3949012485960636E-4</v>
      </c>
    </row>
    <row r="190" spans="2:14">
      <c r="B190" s="73" t="s">
        <v>1103</v>
      </c>
      <c r="C190" s="74">
        <v>363010</v>
      </c>
      <c r="D190" s="73" t="s">
        <v>194</v>
      </c>
      <c r="E190" s="73"/>
      <c r="F190" s="75">
        <v>520037607</v>
      </c>
      <c r="G190" s="73" t="s">
        <v>379</v>
      </c>
      <c r="H190" s="73" t="s">
        <v>104</v>
      </c>
      <c r="I190" s="76">
        <v>240035.70560521414</v>
      </c>
      <c r="J190" s="76">
        <v>214.8</v>
      </c>
      <c r="K190" s="76">
        <v>515.59669564000001</v>
      </c>
      <c r="L190" s="77">
        <v>1.54E-2</v>
      </c>
      <c r="M190" s="77">
        <v>1.453152450446807E-4</v>
      </c>
      <c r="N190" s="77">
        <v>2.0363796730506783E-5</v>
      </c>
    </row>
    <row r="191" spans="2:14">
      <c r="B191" s="73" t="s">
        <v>1104</v>
      </c>
      <c r="C191" s="74">
        <v>1104744</v>
      </c>
      <c r="D191" s="73" t="s">
        <v>194</v>
      </c>
      <c r="E191" s="73"/>
      <c r="F191" s="75">
        <v>512623950</v>
      </c>
      <c r="G191" s="73" t="s">
        <v>379</v>
      </c>
      <c r="H191" s="73" t="s">
        <v>104</v>
      </c>
      <c r="I191" s="76">
        <v>686731.99</v>
      </c>
      <c r="J191" s="76">
        <v>50</v>
      </c>
      <c r="K191" s="76">
        <v>343.365995</v>
      </c>
      <c r="L191" s="77">
        <v>2.2000000000000001E-3</v>
      </c>
      <c r="M191" s="77">
        <v>9.6773920634809913E-5</v>
      </c>
      <c r="N191" s="77">
        <v>1.3561443247166052E-5</v>
      </c>
    </row>
    <row r="192" spans="2:14">
      <c r="B192" s="73" t="s">
        <v>1105</v>
      </c>
      <c r="C192" s="74">
        <v>731018</v>
      </c>
      <c r="D192" s="73" t="s">
        <v>194</v>
      </c>
      <c r="E192" s="73"/>
      <c r="F192" s="75">
        <v>520025198</v>
      </c>
      <c r="G192" s="73" t="s">
        <v>379</v>
      </c>
      <c r="H192" s="73" t="s">
        <v>104</v>
      </c>
      <c r="I192" s="76">
        <v>16651.071274460613</v>
      </c>
      <c r="J192" s="76">
        <v>19930</v>
      </c>
      <c r="K192" s="76">
        <v>3318.558505</v>
      </c>
      <c r="L192" s="77">
        <v>1.9E-3</v>
      </c>
      <c r="M192" s="77">
        <v>9.3529913288251923E-4</v>
      </c>
      <c r="N192" s="77">
        <v>1.3106843276066902E-4</v>
      </c>
    </row>
    <row r="193" spans="2:14">
      <c r="B193" s="73" t="s">
        <v>1106</v>
      </c>
      <c r="C193" s="74">
        <v>1124478</v>
      </c>
      <c r="D193" s="73" t="s">
        <v>194</v>
      </c>
      <c r="E193" s="73"/>
      <c r="F193" s="75">
        <v>514630011</v>
      </c>
      <c r="G193" s="73" t="s">
        <v>379</v>
      </c>
      <c r="H193" s="73" t="s">
        <v>104</v>
      </c>
      <c r="I193" s="76">
        <v>308167.64222562849</v>
      </c>
      <c r="J193" s="76">
        <v>163.1</v>
      </c>
      <c r="K193" s="76">
        <v>502.62142446999997</v>
      </c>
      <c r="L193" s="77">
        <v>1.6000000000000001E-3</v>
      </c>
      <c r="M193" s="77">
        <v>1.4165830789684018E-4</v>
      </c>
      <c r="N193" s="77">
        <v>1.9851330714212577E-5</v>
      </c>
    </row>
    <row r="194" spans="2:14">
      <c r="B194" s="73" t="s">
        <v>1107</v>
      </c>
      <c r="C194" s="74">
        <v>1210079</v>
      </c>
      <c r="D194" s="73" t="s">
        <v>194</v>
      </c>
      <c r="E194" s="73"/>
      <c r="F194" s="75">
        <v>520033457</v>
      </c>
      <c r="G194" s="73" t="s">
        <v>379</v>
      </c>
      <c r="H194" s="73" t="s">
        <v>104</v>
      </c>
      <c r="I194" s="76">
        <v>718412.27775004343</v>
      </c>
      <c r="J194" s="76">
        <v>572.9</v>
      </c>
      <c r="K194" s="76">
        <v>4115.7839392299993</v>
      </c>
      <c r="L194" s="77">
        <v>7.7000000000000002E-3</v>
      </c>
      <c r="M194" s="77">
        <v>1.1599883333964661E-3</v>
      </c>
      <c r="N194" s="77">
        <v>1.6255532324761852E-4</v>
      </c>
    </row>
    <row r="195" spans="2:14">
      <c r="B195" s="73" t="s">
        <v>1108</v>
      </c>
      <c r="C195" s="74">
        <v>1087949</v>
      </c>
      <c r="D195" s="73" t="s">
        <v>194</v>
      </c>
      <c r="E195" s="73"/>
      <c r="F195" s="94">
        <v>1239114</v>
      </c>
      <c r="G195" s="73" t="s">
        <v>379</v>
      </c>
      <c r="H195" s="73" t="s">
        <v>104</v>
      </c>
      <c r="I195" s="76">
        <v>776104.64428571437</v>
      </c>
      <c r="J195" s="76">
        <v>44.8</v>
      </c>
      <c r="K195" s="76">
        <v>347.69488064000001</v>
      </c>
      <c r="L195" s="77">
        <v>5.4999999999999997E-3</v>
      </c>
      <c r="M195" s="77">
        <v>9.7993969333466083E-5</v>
      </c>
      <c r="N195" s="77">
        <v>1.3732415148243012E-5</v>
      </c>
    </row>
    <row r="196" spans="2:14">
      <c r="B196" s="73" t="s">
        <v>1109</v>
      </c>
      <c r="C196" s="74">
        <v>1117688</v>
      </c>
      <c r="D196" s="73" t="s">
        <v>194</v>
      </c>
      <c r="E196" s="73"/>
      <c r="F196" s="75">
        <v>514329580</v>
      </c>
      <c r="G196" s="73" t="s">
        <v>315</v>
      </c>
      <c r="H196" s="73" t="s">
        <v>104</v>
      </c>
      <c r="I196" s="76">
        <v>43.006081668114689</v>
      </c>
      <c r="J196" s="76">
        <v>6906</v>
      </c>
      <c r="K196" s="76">
        <v>2.97</v>
      </c>
      <c r="L196" s="77">
        <v>0</v>
      </c>
      <c r="M196" s="77">
        <v>8.3706176054325198E-7</v>
      </c>
      <c r="N196" s="77">
        <v>1.1730190825705724E-7</v>
      </c>
    </row>
    <row r="197" spans="2:14">
      <c r="B197" s="73" t="s">
        <v>1110</v>
      </c>
      <c r="C197" s="74">
        <v>810010</v>
      </c>
      <c r="D197" s="73" t="s">
        <v>194</v>
      </c>
      <c r="E197" s="73"/>
      <c r="F197" s="75">
        <v>520032970</v>
      </c>
      <c r="G197" s="73" t="s">
        <v>315</v>
      </c>
      <c r="H197" s="73" t="s">
        <v>104</v>
      </c>
      <c r="I197" s="76">
        <v>41781.285798816563</v>
      </c>
      <c r="J197" s="76">
        <v>10140</v>
      </c>
      <c r="K197" s="76">
        <v>4236.6223799999998</v>
      </c>
      <c r="L197" s="77">
        <v>5.4999999999999997E-3</v>
      </c>
      <c r="M197" s="77">
        <v>1.1940453158787009E-3</v>
      </c>
      <c r="N197" s="77">
        <v>1.6732790900288061E-4</v>
      </c>
    </row>
    <row r="198" spans="2:14">
      <c r="B198" s="73" t="s">
        <v>2360</v>
      </c>
      <c r="C198" s="74">
        <v>345017</v>
      </c>
      <c r="D198" s="73" t="s">
        <v>194</v>
      </c>
      <c r="E198" s="73"/>
      <c r="F198" s="75">
        <v>550012405</v>
      </c>
      <c r="G198" s="73" t="s">
        <v>315</v>
      </c>
      <c r="H198" s="73" t="s">
        <v>104</v>
      </c>
      <c r="I198" s="76">
        <v>398.48646091994794</v>
      </c>
      <c r="J198" s="76">
        <v>845.7</v>
      </c>
      <c r="K198" s="76">
        <v>3.37</v>
      </c>
      <c r="L198" s="77">
        <v>1E-4</v>
      </c>
      <c r="M198" s="77">
        <v>9.4979735118880779E-7</v>
      </c>
      <c r="N198" s="77">
        <v>1.331001450593545E-7</v>
      </c>
    </row>
    <row r="199" spans="2:14">
      <c r="B199" s="73" t="s">
        <v>1111</v>
      </c>
      <c r="C199" s="74">
        <v>1080613</v>
      </c>
      <c r="D199" s="73" t="s">
        <v>194</v>
      </c>
      <c r="E199" s="73"/>
      <c r="F199" s="75">
        <v>520041963</v>
      </c>
      <c r="G199" s="73" t="s">
        <v>389</v>
      </c>
      <c r="H199" s="73" t="s">
        <v>104</v>
      </c>
      <c r="I199" s="76">
        <v>66617.222500000003</v>
      </c>
      <c r="J199" s="76">
        <v>2560</v>
      </c>
      <c r="K199" s="76">
        <v>1705.4008959999999</v>
      </c>
      <c r="L199" s="77">
        <v>4.1999999999999997E-3</v>
      </c>
      <c r="M199" s="77">
        <v>4.8064844324505022E-4</v>
      </c>
      <c r="N199" s="77">
        <v>6.7355817994644847E-5</v>
      </c>
    </row>
    <row r="200" spans="2:14">
      <c r="B200" s="73" t="s">
        <v>1112</v>
      </c>
      <c r="C200" s="74">
        <v>1092345</v>
      </c>
      <c r="D200" s="73" t="s">
        <v>194</v>
      </c>
      <c r="E200" s="73"/>
      <c r="F200" s="75">
        <v>511396046</v>
      </c>
      <c r="G200" s="73" t="s">
        <v>303</v>
      </c>
      <c r="H200" s="73" t="s">
        <v>104</v>
      </c>
      <c r="I200" s="76">
        <v>215284.65626434507</v>
      </c>
      <c r="J200" s="76">
        <v>2527</v>
      </c>
      <c r="K200" s="76">
        <v>5440.2432638</v>
      </c>
      <c r="L200" s="77">
        <v>9.2999999999999992E-3</v>
      </c>
      <c r="M200" s="77">
        <v>1.5332725939999983E-3</v>
      </c>
      <c r="N200" s="77">
        <v>2.1486562835903745E-4</v>
      </c>
    </row>
    <row r="201" spans="2:14">
      <c r="B201" s="73" t="s">
        <v>1113</v>
      </c>
      <c r="C201" s="74">
        <v>1080597</v>
      </c>
      <c r="D201" s="73" t="s">
        <v>194</v>
      </c>
      <c r="E201" s="73"/>
      <c r="F201" s="75">
        <v>520041674</v>
      </c>
      <c r="G201" s="73" t="s">
        <v>303</v>
      </c>
      <c r="H201" s="73" t="s">
        <v>104</v>
      </c>
      <c r="I201" s="76">
        <v>374882.55000000005</v>
      </c>
      <c r="J201" s="76">
        <v>124.8</v>
      </c>
      <c r="K201" s="76">
        <v>467.8534224</v>
      </c>
      <c r="L201" s="77">
        <v>8.2000000000000007E-3</v>
      </c>
      <c r="M201" s="77">
        <v>1.3185932977452178E-4</v>
      </c>
      <c r="N201" s="77">
        <v>1.8478147889601025E-5</v>
      </c>
    </row>
    <row r="202" spans="2:14">
      <c r="B202" s="73" t="s">
        <v>1114</v>
      </c>
      <c r="C202" s="74">
        <v>701002305</v>
      </c>
      <c r="D202" s="73" t="s">
        <v>194</v>
      </c>
      <c r="E202" s="73"/>
      <c r="F202" s="75"/>
      <c r="G202" s="73" t="s">
        <v>303</v>
      </c>
      <c r="H202" s="73" t="s">
        <v>104</v>
      </c>
      <c r="I202" s="76">
        <v>158452.77927684836</v>
      </c>
      <c r="J202" s="76">
        <v>1853</v>
      </c>
      <c r="K202" s="76">
        <v>2936.13</v>
      </c>
      <c r="L202" s="77"/>
      <c r="M202" s="77">
        <v>8.275158744053395E-4</v>
      </c>
      <c r="N202" s="77">
        <v>1.1596419255582272E-4</v>
      </c>
    </row>
    <row r="203" spans="2:14">
      <c r="B203" s="73" t="s">
        <v>1115</v>
      </c>
      <c r="C203" s="74">
        <v>271015</v>
      </c>
      <c r="D203" s="73" t="s">
        <v>194</v>
      </c>
      <c r="E203" s="73"/>
      <c r="F203" s="75">
        <v>520036997</v>
      </c>
      <c r="G203" s="73" t="s">
        <v>303</v>
      </c>
      <c r="H203" s="73" t="s">
        <v>104</v>
      </c>
      <c r="I203" s="76">
        <v>196086.14306553913</v>
      </c>
      <c r="J203" s="76">
        <v>1419</v>
      </c>
      <c r="K203" s="76">
        <v>2782.4623701</v>
      </c>
      <c r="L203" s="77">
        <v>1.7999999999999999E-2</v>
      </c>
      <c r="M203" s="77">
        <v>7.8420634685564161E-4</v>
      </c>
      <c r="N203" s="77">
        <v>1.0989499854080277E-4</v>
      </c>
    </row>
    <row r="204" spans="2:14">
      <c r="B204" s="73" t="s">
        <v>1116</v>
      </c>
      <c r="C204" s="74">
        <v>1101021</v>
      </c>
      <c r="D204" s="73" t="s">
        <v>194</v>
      </c>
      <c r="E204" s="73"/>
      <c r="F204" s="75">
        <v>513487629</v>
      </c>
      <c r="G204" s="73" t="s">
        <v>119</v>
      </c>
      <c r="H204" s="73" t="s">
        <v>104</v>
      </c>
      <c r="I204" s="76">
        <v>268842.42676056339</v>
      </c>
      <c r="J204" s="76">
        <v>14.2</v>
      </c>
      <c r="K204" s="76">
        <v>38.175624599999999</v>
      </c>
      <c r="L204" s="77">
        <v>1.1999999999999999E-3</v>
      </c>
      <c r="M204" s="77">
        <v>1.0759378968860026E-5</v>
      </c>
      <c r="N204" s="77">
        <v>1.5077688937660125E-6</v>
      </c>
    </row>
    <row r="205" spans="2:14">
      <c r="B205" s="73" t="s">
        <v>1117</v>
      </c>
      <c r="C205" s="74">
        <v>1102045</v>
      </c>
      <c r="D205" s="73" t="s">
        <v>194</v>
      </c>
      <c r="E205" s="73"/>
      <c r="F205" s="75">
        <v>513310235</v>
      </c>
      <c r="G205" s="73" t="s">
        <v>119</v>
      </c>
      <c r="H205" s="73" t="s">
        <v>104</v>
      </c>
      <c r="I205" s="76">
        <v>133715.84699453553</v>
      </c>
      <c r="J205" s="76">
        <v>18.3</v>
      </c>
      <c r="K205" s="76">
        <v>24.47</v>
      </c>
      <c r="L205" s="77">
        <v>6.8999999999999999E-3</v>
      </c>
      <c r="M205" s="77">
        <v>6.8965997577418772E-6</v>
      </c>
      <c r="N205" s="77">
        <v>9.664571363805354E-7</v>
      </c>
    </row>
    <row r="206" spans="2:14">
      <c r="B206" s="73" t="s">
        <v>2361</v>
      </c>
      <c r="C206" s="74">
        <v>701006777</v>
      </c>
      <c r="D206" s="73" t="s">
        <v>194</v>
      </c>
      <c r="E206" s="73"/>
      <c r="F206" s="75"/>
      <c r="G206" s="73" t="s">
        <v>315</v>
      </c>
      <c r="H206" s="73" t="s">
        <v>104</v>
      </c>
      <c r="I206" s="76">
        <v>26860</v>
      </c>
      <c r="J206" s="76">
        <v>100</v>
      </c>
      <c r="K206" s="76">
        <v>26.86</v>
      </c>
      <c r="L206" s="77"/>
      <c r="M206" s="77">
        <v>7.5701949118490733E-6</v>
      </c>
      <c r="N206" s="77">
        <v>1.0608516012742616E-6</v>
      </c>
    </row>
    <row r="207" spans="2:14">
      <c r="B207" s="73" t="s">
        <v>1118</v>
      </c>
      <c r="C207" s="74">
        <v>412015</v>
      </c>
      <c r="D207" s="73" t="s">
        <v>194</v>
      </c>
      <c r="E207" s="73"/>
      <c r="F207" s="75">
        <v>520038951</v>
      </c>
      <c r="G207" s="73" t="s">
        <v>650</v>
      </c>
      <c r="H207" s="73" t="s">
        <v>104</v>
      </c>
      <c r="I207" s="76">
        <v>161422.23106732348</v>
      </c>
      <c r="J207" s="76">
        <v>3045</v>
      </c>
      <c r="K207" s="76">
        <v>4915.306936</v>
      </c>
      <c r="L207" s="77">
        <v>2.06E-2</v>
      </c>
      <c r="M207" s="77">
        <v>1.3853250765853932E-3</v>
      </c>
      <c r="N207" s="77">
        <v>1.9413295732725557E-4</v>
      </c>
    </row>
    <row r="208" spans="2:14">
      <c r="B208" s="73" t="s">
        <v>1119</v>
      </c>
      <c r="C208" s="74">
        <v>1082726</v>
      </c>
      <c r="D208" s="73" t="s">
        <v>194</v>
      </c>
      <c r="E208" s="73"/>
      <c r="F208" s="75">
        <v>520035791</v>
      </c>
      <c r="G208" s="73" t="s">
        <v>650</v>
      </c>
      <c r="H208" s="73" t="s">
        <v>104</v>
      </c>
      <c r="I208" s="76">
        <v>49814.619457259156</v>
      </c>
      <c r="J208" s="76">
        <v>3685</v>
      </c>
      <c r="K208" s="76">
        <v>1835.668727</v>
      </c>
      <c r="L208" s="77">
        <v>4.7999999999999996E-3</v>
      </c>
      <c r="M208" s="77">
        <v>5.1736299541980143E-4</v>
      </c>
      <c r="N208" s="77">
        <v>7.2500823099293951E-5</v>
      </c>
    </row>
    <row r="209" spans="2:14">
      <c r="B209" s="73" t="s">
        <v>1120</v>
      </c>
      <c r="C209" s="74">
        <v>1099654</v>
      </c>
      <c r="D209" s="73" t="s">
        <v>194</v>
      </c>
      <c r="E209" s="73"/>
      <c r="F209" s="75">
        <v>512394776</v>
      </c>
      <c r="G209" s="73" t="s">
        <v>982</v>
      </c>
      <c r="H209" s="73" t="s">
        <v>104</v>
      </c>
      <c r="I209" s="76">
        <v>95873.480476190482</v>
      </c>
      <c r="J209" s="76">
        <v>1785</v>
      </c>
      <c r="K209" s="76">
        <v>1711.3416265000001</v>
      </c>
      <c r="L209" s="77">
        <v>2.5000000000000001E-3</v>
      </c>
      <c r="M209" s="77">
        <v>4.8232277264950924E-4</v>
      </c>
      <c r="N209" s="77">
        <v>6.7590450662688924E-5</v>
      </c>
    </row>
    <row r="210" spans="2:14">
      <c r="B210" s="73" t="s">
        <v>1121</v>
      </c>
      <c r="C210" s="74">
        <v>1101666</v>
      </c>
      <c r="D210" s="73" t="s">
        <v>194</v>
      </c>
      <c r="E210" s="73"/>
      <c r="F210" s="75">
        <v>512512468</v>
      </c>
      <c r="G210" s="73" t="s">
        <v>982</v>
      </c>
      <c r="H210" s="73" t="s">
        <v>104</v>
      </c>
      <c r="I210" s="76">
        <v>102326.73483906162</v>
      </c>
      <c r="J210" s="76">
        <v>183.3</v>
      </c>
      <c r="K210" s="76">
        <v>187.56490495999998</v>
      </c>
      <c r="L210" s="77">
        <v>1.6000000000000001E-3</v>
      </c>
      <c r="M210" s="77">
        <v>5.2863100862607849E-5</v>
      </c>
      <c r="N210" s="77">
        <v>7.4079869608961534E-6</v>
      </c>
    </row>
    <row r="211" spans="2:14">
      <c r="B211" s="73" t="s">
        <v>1122</v>
      </c>
      <c r="C211" s="74">
        <v>1131697</v>
      </c>
      <c r="D211" s="73" t="s">
        <v>194</v>
      </c>
      <c r="E211" s="73"/>
      <c r="F211" s="75">
        <v>513795427</v>
      </c>
      <c r="G211" s="73" t="s">
        <v>982</v>
      </c>
      <c r="H211" s="73" t="s">
        <v>104</v>
      </c>
      <c r="I211" s="76">
        <v>107991.55160333643</v>
      </c>
      <c r="J211" s="76">
        <v>431.6</v>
      </c>
      <c r="K211" s="76">
        <v>466.09153672000002</v>
      </c>
      <c r="L211" s="77">
        <v>8.9999999999999998E-4</v>
      </c>
      <c r="M211" s="77">
        <v>1.3136276171755992E-4</v>
      </c>
      <c r="N211" s="77">
        <v>1.8408561171622985E-5</v>
      </c>
    </row>
    <row r="212" spans="2:14">
      <c r="B212" s="73" t="s">
        <v>1123</v>
      </c>
      <c r="C212" s="74">
        <v>1105055</v>
      </c>
      <c r="D212" s="73" t="s">
        <v>194</v>
      </c>
      <c r="E212" s="73"/>
      <c r="F212" s="75">
        <v>512838723</v>
      </c>
      <c r="G212" s="73" t="s">
        <v>1057</v>
      </c>
      <c r="H212" s="73" t="s">
        <v>104</v>
      </c>
      <c r="I212" s="76">
        <v>250016.27383561645</v>
      </c>
      <c r="J212" s="76">
        <v>1752</v>
      </c>
      <c r="K212" s="76">
        <v>4380.2851176000004</v>
      </c>
      <c r="L212" s="77">
        <v>8.3999999999999995E-3</v>
      </c>
      <c r="M212" s="77">
        <v>1.234535074821435E-3</v>
      </c>
      <c r="N212" s="77">
        <v>1.7300195387355837E-4</v>
      </c>
    </row>
    <row r="213" spans="2:14">
      <c r="B213" s="73" t="s">
        <v>1124</v>
      </c>
      <c r="C213" s="74">
        <v>1101518</v>
      </c>
      <c r="D213" s="73" t="s">
        <v>194</v>
      </c>
      <c r="E213" s="73"/>
      <c r="F213" s="75">
        <v>513398750</v>
      </c>
      <c r="G213" s="73" t="s">
        <v>1057</v>
      </c>
      <c r="H213" s="73" t="s">
        <v>104</v>
      </c>
      <c r="I213" s="76">
        <v>23206.200635451507</v>
      </c>
      <c r="J213" s="76">
        <v>299</v>
      </c>
      <c r="K213" s="76">
        <v>69.386539900000002</v>
      </c>
      <c r="L213" s="77">
        <v>2.0000000000000001E-4</v>
      </c>
      <c r="M213" s="77">
        <v>1.9555831396194814E-5</v>
      </c>
      <c r="N213" s="77">
        <v>2.7404624705806198E-6</v>
      </c>
    </row>
    <row r="214" spans="2:14">
      <c r="B214" s="73" t="s">
        <v>1125</v>
      </c>
      <c r="C214" s="74">
        <v>1102458</v>
      </c>
      <c r="D214" s="73" t="s">
        <v>194</v>
      </c>
      <c r="E214" s="73"/>
      <c r="F214" s="75">
        <v>512434218</v>
      </c>
      <c r="G214" s="73" t="s">
        <v>1126</v>
      </c>
      <c r="H214" s="73" t="s">
        <v>104</v>
      </c>
      <c r="I214" s="76">
        <v>2145515.6188925896</v>
      </c>
      <c r="J214" s="76">
        <v>120.1</v>
      </c>
      <c r="K214" s="76">
        <v>2576.7642582899998</v>
      </c>
      <c r="L214" s="77">
        <v>7.0000000000000001E-3</v>
      </c>
      <c r="M214" s="77">
        <v>7.2623260153170167E-4</v>
      </c>
      <c r="N214" s="77">
        <v>1.0177082984040326E-4</v>
      </c>
    </row>
    <row r="215" spans="2:14">
      <c r="B215" s="73" t="s">
        <v>1127</v>
      </c>
      <c r="C215" s="74">
        <v>1096890</v>
      </c>
      <c r="D215" s="73" t="s">
        <v>194</v>
      </c>
      <c r="E215" s="73"/>
      <c r="F215" s="75">
        <v>512565730</v>
      </c>
      <c r="G215" s="73" t="s">
        <v>1126</v>
      </c>
      <c r="H215" s="73" t="s">
        <v>104</v>
      </c>
      <c r="I215" s="76">
        <v>3224.8374222843172</v>
      </c>
      <c r="J215" s="76">
        <v>286.3</v>
      </c>
      <c r="K215" s="76">
        <v>9.2327095400000001</v>
      </c>
      <c r="L215" s="77">
        <v>1.5E-3</v>
      </c>
      <c r="M215" s="77">
        <v>2.6021374081268951E-6</v>
      </c>
      <c r="N215" s="77">
        <v>3.6465132909937277E-7</v>
      </c>
    </row>
    <row r="216" spans="2:14">
      <c r="B216" s="73" t="s">
        <v>1128</v>
      </c>
      <c r="C216" s="74">
        <v>749077</v>
      </c>
      <c r="D216" s="73" t="s">
        <v>194</v>
      </c>
      <c r="E216" s="73"/>
      <c r="F216" s="75">
        <v>520028036</v>
      </c>
      <c r="G216" s="73" t="s">
        <v>985</v>
      </c>
      <c r="H216" s="73" t="s">
        <v>104</v>
      </c>
      <c r="I216" s="76">
        <v>507.88342092689919</v>
      </c>
      <c r="J216" s="76">
        <v>2093</v>
      </c>
      <c r="K216" s="76">
        <v>10.63</v>
      </c>
      <c r="L216" s="77">
        <v>0</v>
      </c>
      <c r="M216" s="77">
        <v>2.995948321405646E-6</v>
      </c>
      <c r="N216" s="77">
        <v>4.1983814302104995E-7</v>
      </c>
    </row>
    <row r="217" spans="2:14">
      <c r="B217" s="73" t="s">
        <v>1129</v>
      </c>
      <c r="C217" s="74">
        <v>1095223</v>
      </c>
      <c r="D217" s="73" t="s">
        <v>194</v>
      </c>
      <c r="E217" s="73"/>
      <c r="F217" s="75">
        <v>513680793</v>
      </c>
      <c r="G217" s="73" t="s">
        <v>985</v>
      </c>
      <c r="H217" s="73" t="s">
        <v>104</v>
      </c>
      <c r="I217" s="76">
        <v>79245.593691275164</v>
      </c>
      <c r="J217" s="76">
        <v>1192</v>
      </c>
      <c r="K217" s="76">
        <v>944.60747679999997</v>
      </c>
      <c r="L217" s="77">
        <v>1.89E-2</v>
      </c>
      <c r="M217" s="77">
        <v>2.6622720456314042E-4</v>
      </c>
      <c r="N217" s="77">
        <v>3.7307831509267311E-5</v>
      </c>
    </row>
    <row r="218" spans="2:14">
      <c r="B218" s="73" t="s">
        <v>1130</v>
      </c>
      <c r="C218" s="74">
        <v>1103852</v>
      </c>
      <c r="D218" s="73" t="s">
        <v>194</v>
      </c>
      <c r="E218" s="73"/>
      <c r="F218" s="75">
        <v>513600056</v>
      </c>
      <c r="G218" s="73" t="s">
        <v>985</v>
      </c>
      <c r="H218" s="73" t="s">
        <v>104</v>
      </c>
      <c r="I218" s="76">
        <v>715108.95180515759</v>
      </c>
      <c r="J218" s="76">
        <v>34.9</v>
      </c>
      <c r="K218" s="76">
        <v>249.57302418</v>
      </c>
      <c r="L218" s="77">
        <v>5.3E-3</v>
      </c>
      <c r="M218" s="77">
        <v>7.0339405725324707E-5</v>
      </c>
      <c r="N218" s="77">
        <v>9.8570343386527563E-6</v>
      </c>
    </row>
    <row r="219" spans="2:14">
      <c r="B219" s="73" t="s">
        <v>1131</v>
      </c>
      <c r="C219" s="74">
        <v>477018</v>
      </c>
      <c r="D219" s="73" t="s">
        <v>194</v>
      </c>
      <c r="E219" s="73"/>
      <c r="F219" s="75">
        <v>520039710</v>
      </c>
      <c r="G219" s="73" t="s">
        <v>601</v>
      </c>
      <c r="H219" s="73" t="s">
        <v>104</v>
      </c>
      <c r="I219" s="76">
        <v>114668.54785234899</v>
      </c>
      <c r="J219" s="76">
        <v>2980</v>
      </c>
      <c r="K219" s="76">
        <v>3417.1227260000001</v>
      </c>
      <c r="L219" s="77">
        <v>8.8000000000000005E-3</v>
      </c>
      <c r="M219" s="77">
        <v>9.630783720599045E-4</v>
      </c>
      <c r="N219" s="77">
        <v>1.3496128501964893E-4</v>
      </c>
    </row>
    <row r="220" spans="2:14">
      <c r="B220" s="73" t="s">
        <v>1132</v>
      </c>
      <c r="C220" s="74">
        <v>265017</v>
      </c>
      <c r="D220" s="73" t="s">
        <v>194</v>
      </c>
      <c r="E220" s="73"/>
      <c r="F220" s="75">
        <v>520036153</v>
      </c>
      <c r="G220" s="73" t="s">
        <v>522</v>
      </c>
      <c r="H220" s="73" t="s">
        <v>104</v>
      </c>
      <c r="I220" s="76">
        <v>76933.392065310778</v>
      </c>
      <c r="J220" s="76">
        <v>698.2</v>
      </c>
      <c r="K220" s="76">
        <v>537.14894340000001</v>
      </c>
      <c r="L220" s="77">
        <v>6.1999999999999998E-3</v>
      </c>
      <c r="M220" s="77">
        <v>1.5138950849708809E-4</v>
      </c>
      <c r="N220" s="77">
        <v>2.1215015514842435E-5</v>
      </c>
    </row>
    <row r="221" spans="2:14">
      <c r="B221" s="73" t="s">
        <v>2362</v>
      </c>
      <c r="C221" s="74">
        <v>1141142</v>
      </c>
      <c r="D221" s="73" t="s">
        <v>194</v>
      </c>
      <c r="E221" s="73"/>
      <c r="F221" s="94">
        <v>512551425</v>
      </c>
      <c r="G221" s="73" t="s">
        <v>522</v>
      </c>
      <c r="H221" s="73" t="s">
        <v>104</v>
      </c>
      <c r="I221" s="76">
        <v>152124.51724405092</v>
      </c>
      <c r="J221" s="76">
        <v>1807</v>
      </c>
      <c r="K221" s="76">
        <v>2748.8900266000001</v>
      </c>
      <c r="L221" s="77">
        <v>2.3999999999999998E-3</v>
      </c>
      <c r="M221" s="77">
        <v>7.7474435192107166E-4</v>
      </c>
      <c r="N221" s="77">
        <v>1.085690389592501E-4</v>
      </c>
    </row>
    <row r="222" spans="2:14">
      <c r="B222" s="73" t="s">
        <v>2363</v>
      </c>
      <c r="C222" s="74">
        <v>1140953</v>
      </c>
      <c r="D222" s="73" t="s">
        <v>194</v>
      </c>
      <c r="E222" s="73"/>
      <c r="F222" s="95">
        <v>510852643</v>
      </c>
      <c r="G222" s="73" t="s">
        <v>1065</v>
      </c>
      <c r="H222" s="73" t="s">
        <v>104</v>
      </c>
      <c r="I222" s="76">
        <v>795314.01666879386</v>
      </c>
      <c r="J222" s="76">
        <v>626.79999999999995</v>
      </c>
      <c r="K222" s="76">
        <v>4985.02825648</v>
      </c>
      <c r="L222" s="77">
        <v>1.34E-2</v>
      </c>
      <c r="M222" s="77">
        <v>1.4049752621976453E-3</v>
      </c>
      <c r="N222" s="77">
        <v>1.9688664215503532E-4</v>
      </c>
    </row>
    <row r="223" spans="2:14">
      <c r="B223" s="73" t="s">
        <v>1133</v>
      </c>
      <c r="C223" s="74">
        <v>1099787</v>
      </c>
      <c r="D223" s="73" t="s">
        <v>194</v>
      </c>
      <c r="E223" s="73"/>
      <c r="F223" s="75">
        <v>510930787</v>
      </c>
      <c r="G223" s="73" t="s">
        <v>1065</v>
      </c>
      <c r="H223" s="73" t="s">
        <v>104</v>
      </c>
      <c r="I223" s="76">
        <v>241749.99145985401</v>
      </c>
      <c r="J223" s="76">
        <v>205.5</v>
      </c>
      <c r="K223" s="76">
        <v>496.79623244999999</v>
      </c>
      <c r="L223" s="77">
        <v>8.6E-3</v>
      </c>
      <c r="M223" s="77">
        <v>1.4001654173934397E-4</v>
      </c>
      <c r="N223" s="77">
        <v>1.9621261306835549E-5</v>
      </c>
    </row>
    <row r="224" spans="2:14">
      <c r="B224" s="73" t="s">
        <v>1134</v>
      </c>
      <c r="C224" s="74">
        <v>1138189</v>
      </c>
      <c r="D224" s="73" t="s">
        <v>194</v>
      </c>
      <c r="E224" s="73"/>
      <c r="F224" s="75">
        <v>520041476</v>
      </c>
      <c r="G224" s="73" t="s">
        <v>1065</v>
      </c>
      <c r="H224" s="73" t="s">
        <v>104</v>
      </c>
      <c r="I224" s="76">
        <v>140310.25061611377</v>
      </c>
      <c r="J224" s="76">
        <v>4220</v>
      </c>
      <c r="K224" s="76">
        <v>5921.092576</v>
      </c>
      <c r="L224" s="77">
        <v>1.52E-2</v>
      </c>
      <c r="M224" s="77">
        <v>1.668794672055939E-3</v>
      </c>
      <c r="N224" s="77">
        <v>2.3385705660993088E-4</v>
      </c>
    </row>
    <row r="225" spans="2:14">
      <c r="B225" s="73" t="s">
        <v>1135</v>
      </c>
      <c r="C225" s="74">
        <v>720011</v>
      </c>
      <c r="D225" s="73" t="s">
        <v>194</v>
      </c>
      <c r="E225" s="73"/>
      <c r="F225" s="75">
        <v>520041146</v>
      </c>
      <c r="G225" s="73" t="s">
        <v>648</v>
      </c>
      <c r="H225" s="73" t="s">
        <v>104</v>
      </c>
      <c r="I225" s="76">
        <v>7951100.9206748456</v>
      </c>
      <c r="J225" s="76">
        <v>130.4</v>
      </c>
      <c r="K225" s="76">
        <v>10368.23560056</v>
      </c>
      <c r="L225" s="77">
        <v>1.43E-2</v>
      </c>
      <c r="M225" s="77">
        <v>2.9221729109535268E-3</v>
      </c>
      <c r="N225" s="77">
        <v>4.0949960309913928E-4</v>
      </c>
    </row>
    <row r="226" spans="2:14">
      <c r="B226" s="73" t="s">
        <v>2792</v>
      </c>
      <c r="C226" s="74">
        <v>7510329</v>
      </c>
      <c r="D226" s="73" t="s">
        <v>194</v>
      </c>
      <c r="E226" s="73" t="s">
        <v>119</v>
      </c>
      <c r="F226" s="94">
        <v>751</v>
      </c>
      <c r="G226" s="73" t="s">
        <v>1097</v>
      </c>
      <c r="H226" s="73" t="s">
        <v>104</v>
      </c>
      <c r="I226" s="76">
        <v>84478.02</v>
      </c>
      <c r="J226" s="76">
        <v>412.67</v>
      </c>
      <c r="K226" s="76">
        <v>348.61544513400003</v>
      </c>
      <c r="L226" s="77">
        <v>0</v>
      </c>
      <c r="M226" s="77">
        <v>9.8253420288362133E-5</v>
      </c>
      <c r="N226" s="77">
        <v>1.376877338791301E-5</v>
      </c>
    </row>
    <row r="227" spans="2:14">
      <c r="B227" s="73" t="s">
        <v>2793</v>
      </c>
      <c r="C227" s="74">
        <v>1136365</v>
      </c>
      <c r="D227" s="73" t="s">
        <v>194</v>
      </c>
      <c r="E227" s="73" t="s">
        <v>119</v>
      </c>
      <c r="F227" s="94">
        <v>1651</v>
      </c>
      <c r="G227" s="73" t="s">
        <v>1057</v>
      </c>
      <c r="H227" s="73" t="s">
        <v>104</v>
      </c>
      <c r="I227" s="76">
        <v>3460.13</v>
      </c>
      <c r="J227" s="76">
        <v>1100</v>
      </c>
      <c r="K227" s="76">
        <v>38.061430000000001</v>
      </c>
      <c r="L227" s="77">
        <v>0</v>
      </c>
      <c r="M227" s="77">
        <v>1.0727194479661195E-5</v>
      </c>
      <c r="N227" s="77">
        <v>1.5032587104351534E-6</v>
      </c>
    </row>
    <row r="228" spans="2:14">
      <c r="B228" s="73" t="s">
        <v>2794</v>
      </c>
      <c r="C228" s="74">
        <v>402016</v>
      </c>
      <c r="D228" s="73" t="s">
        <v>194</v>
      </c>
      <c r="E228" s="73" t="s">
        <v>119</v>
      </c>
      <c r="F228" s="94">
        <v>402</v>
      </c>
      <c r="G228" s="73" t="s">
        <v>2754</v>
      </c>
      <c r="H228" s="73" t="s">
        <v>104</v>
      </c>
      <c r="I228" s="76">
        <v>11485.18</v>
      </c>
      <c r="J228" s="76">
        <v>9.9999999999999995E-7</v>
      </c>
      <c r="K228" s="76">
        <v>1.148518E-7</v>
      </c>
      <c r="L228" s="77">
        <v>0.03</v>
      </c>
      <c r="M228" s="77">
        <v>3.2369713774263122E-14</v>
      </c>
      <c r="N228" s="77">
        <v>4.5361398339252145E-15</v>
      </c>
    </row>
    <row r="229" spans="2:14">
      <c r="B229" s="73" t="s">
        <v>2795</v>
      </c>
      <c r="C229" s="74">
        <v>2430141</v>
      </c>
      <c r="D229" s="73" t="s">
        <v>194</v>
      </c>
      <c r="E229" s="73" t="s">
        <v>119</v>
      </c>
      <c r="F229" s="94">
        <v>243</v>
      </c>
      <c r="G229" s="73" t="s">
        <v>315</v>
      </c>
      <c r="H229" s="73" t="s">
        <v>104</v>
      </c>
      <c r="I229" s="76">
        <v>4062.83</v>
      </c>
      <c r="J229" s="76">
        <v>100</v>
      </c>
      <c r="K229" s="76">
        <v>4.0628299999999999</v>
      </c>
      <c r="L229" s="77">
        <v>0</v>
      </c>
      <c r="M229" s="77">
        <v>1.1450638493562088E-6</v>
      </c>
      <c r="N229" s="77">
        <v>1.6046387606869355E-7</v>
      </c>
    </row>
    <row r="230" spans="2:14">
      <c r="B230" s="73" t="s">
        <v>2796</v>
      </c>
      <c r="C230" s="74">
        <v>1107523</v>
      </c>
      <c r="D230" s="73" t="s">
        <v>194</v>
      </c>
      <c r="E230" s="73" t="s">
        <v>119</v>
      </c>
      <c r="F230" s="94">
        <v>1497</v>
      </c>
      <c r="G230" s="73" t="s">
        <v>412</v>
      </c>
      <c r="H230" s="73" t="s">
        <v>104</v>
      </c>
      <c r="I230" s="76">
        <v>1269.1400000000001</v>
      </c>
      <c r="J230" s="76">
        <v>54.9</v>
      </c>
      <c r="K230" s="76">
        <v>0.69675785999999995</v>
      </c>
      <c r="L230" s="77">
        <v>0.01</v>
      </c>
      <c r="M230" s="77">
        <v>1.963735222100837E-7</v>
      </c>
      <c r="N230" s="77">
        <v>2.7518864165354721E-8</v>
      </c>
    </row>
    <row r="231" spans="2:14">
      <c r="B231" s="73" t="s">
        <v>2797</v>
      </c>
      <c r="C231" s="74">
        <v>2740191</v>
      </c>
      <c r="D231" s="73" t="s">
        <v>194</v>
      </c>
      <c r="E231" s="73" t="s">
        <v>119</v>
      </c>
      <c r="F231" s="94">
        <v>274</v>
      </c>
      <c r="G231" s="73" t="s">
        <v>412</v>
      </c>
      <c r="H231" s="73" t="s">
        <v>104</v>
      </c>
      <c r="I231" s="76">
        <v>3116.68</v>
      </c>
      <c r="J231" s="76">
        <v>100</v>
      </c>
      <c r="K231" s="76">
        <v>3.1166800000000001</v>
      </c>
      <c r="L231" s="77">
        <v>0</v>
      </c>
      <c r="M231" s="77">
        <v>8.7840190163297728E-7</v>
      </c>
      <c r="N231" s="77">
        <v>1.2309512169245965E-7</v>
      </c>
    </row>
    <row r="232" spans="2:14">
      <c r="B232" s="73" t="s">
        <v>2798</v>
      </c>
      <c r="C232" s="74">
        <v>11238509</v>
      </c>
      <c r="D232" s="73" t="s">
        <v>194</v>
      </c>
      <c r="E232" s="73" t="s">
        <v>119</v>
      </c>
      <c r="F232" s="94">
        <v>12894</v>
      </c>
      <c r="G232" s="73" t="s">
        <v>412</v>
      </c>
      <c r="H232" s="73" t="s">
        <v>104</v>
      </c>
      <c r="I232" s="76">
        <v>8567.3700000000008</v>
      </c>
      <c r="J232" s="76">
        <v>3303.5</v>
      </c>
      <c r="K232" s="76">
        <v>283.02306794999998</v>
      </c>
      <c r="L232" s="77">
        <v>0.01</v>
      </c>
      <c r="M232" s="77">
        <v>7.9766931829151325E-5</v>
      </c>
      <c r="N232" s="77">
        <v>1.1178163619966927E-5</v>
      </c>
    </row>
    <row r="233" spans="2:14">
      <c r="B233" s="73" t="s">
        <v>2799</v>
      </c>
      <c r="C233" s="74">
        <v>398016</v>
      </c>
      <c r="D233" s="73" t="s">
        <v>194</v>
      </c>
      <c r="E233" s="73" t="s">
        <v>119</v>
      </c>
      <c r="F233" s="94">
        <v>398</v>
      </c>
      <c r="G233" s="73" t="s">
        <v>609</v>
      </c>
      <c r="H233" s="73" t="s">
        <v>104</v>
      </c>
      <c r="I233" s="76">
        <v>122.15</v>
      </c>
      <c r="J233" s="76">
        <v>9.9999999999999995E-7</v>
      </c>
      <c r="K233" s="76">
        <v>1.2215E-9</v>
      </c>
      <c r="L233" s="77">
        <v>0</v>
      </c>
      <c r="M233" s="77">
        <v>3.4426630993386609E-16</v>
      </c>
      <c r="N233" s="77">
        <v>4.8243865635015288E-17</v>
      </c>
    </row>
    <row r="234" spans="2:14">
      <c r="B234" s="73" t="s">
        <v>2800</v>
      </c>
      <c r="C234" s="74">
        <v>818013</v>
      </c>
      <c r="D234" s="73" t="s">
        <v>194</v>
      </c>
      <c r="E234" s="73" t="s">
        <v>119</v>
      </c>
      <c r="F234" s="94">
        <v>818</v>
      </c>
      <c r="G234" s="73" t="s">
        <v>291</v>
      </c>
      <c r="H234" s="73" t="s">
        <v>104</v>
      </c>
      <c r="I234" s="76">
        <v>3365.58</v>
      </c>
      <c r="J234" s="76">
        <v>2.2999999999999998</v>
      </c>
      <c r="K234" s="76">
        <v>7.7408340000000006E-2</v>
      </c>
      <c r="L234" s="77">
        <v>0.13</v>
      </c>
      <c r="M234" s="77">
        <v>2.1816687326980012E-8</v>
      </c>
      <c r="N234" s="77">
        <v>3.0572882144818498E-9</v>
      </c>
    </row>
    <row r="235" spans="2:14">
      <c r="B235" s="73" t="s">
        <v>2801</v>
      </c>
      <c r="C235" s="74">
        <v>771014</v>
      </c>
      <c r="D235" s="73" t="s">
        <v>194</v>
      </c>
      <c r="E235" s="73" t="s">
        <v>119</v>
      </c>
      <c r="F235" s="94">
        <v>771</v>
      </c>
      <c r="G235" s="73" t="s">
        <v>291</v>
      </c>
      <c r="H235" s="73" t="s">
        <v>104</v>
      </c>
      <c r="I235" s="76">
        <v>2405</v>
      </c>
      <c r="J235" s="76">
        <v>1245</v>
      </c>
      <c r="K235" s="76">
        <v>29.942250000000001</v>
      </c>
      <c r="L235" s="77">
        <v>0.04</v>
      </c>
      <c r="M235" s="77">
        <v>8.4388930975172352E-6</v>
      </c>
      <c r="N235" s="77">
        <v>1.1825868897339637E-6</v>
      </c>
    </row>
    <row r="236" spans="2:14">
      <c r="B236" s="73" t="s">
        <v>2802</v>
      </c>
      <c r="C236" s="74">
        <v>611012</v>
      </c>
      <c r="D236" s="73" t="s">
        <v>194</v>
      </c>
      <c r="E236" s="73" t="s">
        <v>119</v>
      </c>
      <c r="F236" s="94">
        <v>611</v>
      </c>
      <c r="G236" s="73" t="s">
        <v>291</v>
      </c>
      <c r="H236" s="73" t="s">
        <v>104</v>
      </c>
      <c r="I236" s="76">
        <v>0.01</v>
      </c>
      <c r="J236" s="76">
        <v>34.200000000000003</v>
      </c>
      <c r="K236" s="76">
        <v>3.4199999999999999E-6</v>
      </c>
      <c r="L236" s="77">
        <v>0</v>
      </c>
      <c r="M236" s="77">
        <v>9.638893000195022E-13</v>
      </c>
      <c r="N236" s="77">
        <v>1.3507492465964165E-13</v>
      </c>
    </row>
    <row r="237" spans="2:14">
      <c r="B237" s="69" t="s">
        <v>1136</v>
      </c>
      <c r="C237" s="70"/>
      <c r="D237" s="69"/>
      <c r="E237" s="69"/>
      <c r="F237" s="69"/>
      <c r="G237" s="69"/>
      <c r="H237" s="69"/>
      <c r="I237" s="71">
        <v>0</v>
      </c>
      <c r="K237" s="71">
        <v>0</v>
      </c>
      <c r="M237" s="78">
        <v>0</v>
      </c>
      <c r="N237" s="78">
        <v>0</v>
      </c>
    </row>
    <row r="238" spans="2:14">
      <c r="B238" s="69" t="s">
        <v>1137</v>
      </c>
      <c r="C238" s="70"/>
      <c r="D238" s="69"/>
      <c r="E238" s="69"/>
      <c r="F238" s="69"/>
      <c r="G238" s="69"/>
      <c r="H238" s="69"/>
      <c r="I238" s="71">
        <v>0</v>
      </c>
      <c r="K238" s="71">
        <v>0</v>
      </c>
      <c r="M238" s="78">
        <v>0</v>
      </c>
      <c r="N238" s="78">
        <v>0</v>
      </c>
    </row>
    <row r="239" spans="2:14">
      <c r="B239" s="64" t="s">
        <v>1138</v>
      </c>
      <c r="C239" s="66"/>
      <c r="D239" s="64"/>
      <c r="E239" s="64"/>
      <c r="F239" s="64"/>
      <c r="G239" s="64"/>
      <c r="H239" s="64"/>
      <c r="I239" s="67">
        <v>38395400.009999998</v>
      </c>
      <c r="K239" s="67">
        <v>1202912.7431718057</v>
      </c>
      <c r="L239" s="67">
        <v>0</v>
      </c>
      <c r="M239" s="68">
        <v>0.33902769649134817</v>
      </c>
      <c r="N239" s="68">
        <v>4.7509750922822946E-2</v>
      </c>
    </row>
    <row r="240" spans="2:14">
      <c r="B240" s="69" t="s">
        <v>1139</v>
      </c>
      <c r="C240" s="70"/>
      <c r="D240" s="69"/>
      <c r="E240" s="69"/>
      <c r="F240" s="69"/>
      <c r="G240" s="69"/>
      <c r="H240" s="69"/>
      <c r="I240" s="71">
        <v>28885494.169999998</v>
      </c>
      <c r="K240" s="71">
        <v>804223.91094888723</v>
      </c>
      <c r="M240" s="72">
        <v>0.2266616440302541</v>
      </c>
      <c r="N240" s="72">
        <v>3.1763299468100394E-2</v>
      </c>
    </row>
    <row r="241" spans="2:14">
      <c r="B241" s="73" t="s">
        <v>1195</v>
      </c>
      <c r="C241" s="74" t="s">
        <v>1196</v>
      </c>
      <c r="D241" s="73" t="s">
        <v>767</v>
      </c>
      <c r="E241" s="73" t="s">
        <v>702</v>
      </c>
      <c r="F241" s="73"/>
      <c r="G241" s="73" t="s">
        <v>705</v>
      </c>
      <c r="H241" s="73" t="s">
        <v>42</v>
      </c>
      <c r="I241" s="76">
        <v>41105.269999999997</v>
      </c>
      <c r="J241" s="76">
        <v>6790</v>
      </c>
      <c r="K241" s="76">
        <v>9740.76</v>
      </c>
      <c r="M241" s="77">
        <v>2.7453258298415109E-3</v>
      </c>
      <c r="N241" s="77">
        <v>3.8471708278586288E-4</v>
      </c>
    </row>
    <row r="242" spans="2:14">
      <c r="B242" s="73" t="s">
        <v>1146</v>
      </c>
      <c r="C242" s="74" t="s">
        <v>1147</v>
      </c>
      <c r="D242" s="73" t="s">
        <v>1148</v>
      </c>
      <c r="E242" s="73" t="s">
        <v>702</v>
      </c>
      <c r="F242" s="73"/>
      <c r="G242" s="73" t="s">
        <v>705</v>
      </c>
      <c r="H242" s="73" t="s">
        <v>42</v>
      </c>
      <c r="I242" s="76">
        <v>123187.45</v>
      </c>
      <c r="J242" s="76">
        <v>3486</v>
      </c>
      <c r="K242" s="76">
        <v>14987.16</v>
      </c>
      <c r="M242" s="77">
        <v>4.2239658367486206E-3</v>
      </c>
      <c r="N242" s="77">
        <v>5.9192675668479392E-4</v>
      </c>
    </row>
    <row r="243" spans="2:14">
      <c r="B243" s="73" t="s">
        <v>2364</v>
      </c>
      <c r="C243" s="74" t="s">
        <v>2365</v>
      </c>
      <c r="D243" s="73" t="s">
        <v>1148</v>
      </c>
      <c r="E243" s="73" t="s">
        <v>702</v>
      </c>
      <c r="F243" s="73"/>
      <c r="G243" s="73" t="s">
        <v>705</v>
      </c>
      <c r="H243" s="73" t="s">
        <v>42</v>
      </c>
      <c r="I243" s="76">
        <v>13110.2</v>
      </c>
      <c r="J243" s="76">
        <v>835</v>
      </c>
      <c r="K243" s="76">
        <v>382.05</v>
      </c>
      <c r="M243" s="77">
        <v>1.076765810153365E-4</v>
      </c>
      <c r="N243" s="77">
        <v>1.5089290925794181E-5</v>
      </c>
    </row>
    <row r="244" spans="2:14">
      <c r="B244" s="73" t="s">
        <v>1149</v>
      </c>
      <c r="C244" s="74" t="s">
        <v>1150</v>
      </c>
      <c r="D244" s="73" t="s">
        <v>119</v>
      </c>
      <c r="E244" s="73" t="s">
        <v>702</v>
      </c>
      <c r="F244" s="73"/>
      <c r="G244" s="73" t="s">
        <v>705</v>
      </c>
      <c r="H244" s="73" t="s">
        <v>46</v>
      </c>
      <c r="I244" s="76">
        <v>263198.78000000003</v>
      </c>
      <c r="J244" s="76">
        <v>1330</v>
      </c>
      <c r="K244" s="76">
        <v>13940.92</v>
      </c>
      <c r="M244" s="77">
        <v>3.929094625856105E-3</v>
      </c>
      <c r="N244" s="77">
        <v>5.5060488850470514E-4</v>
      </c>
    </row>
    <row r="245" spans="2:14">
      <c r="B245" s="73" t="s">
        <v>1151</v>
      </c>
      <c r="C245" s="74" t="s">
        <v>1152</v>
      </c>
      <c r="D245" s="73" t="s">
        <v>1148</v>
      </c>
      <c r="E245" s="73" t="s">
        <v>702</v>
      </c>
      <c r="F245" s="73"/>
      <c r="G245" s="73" t="s">
        <v>705</v>
      </c>
      <c r="H245" s="73" t="s">
        <v>42</v>
      </c>
      <c r="I245" s="76">
        <v>35947.58</v>
      </c>
      <c r="J245" s="76">
        <v>4242</v>
      </c>
      <c r="K245" s="76">
        <v>5321.89</v>
      </c>
      <c r="M245" s="77">
        <v>1.4999160312516926E-3</v>
      </c>
      <c r="N245" s="77">
        <v>2.1019119613944456E-4</v>
      </c>
    </row>
    <row r="246" spans="2:14">
      <c r="B246" s="73" t="s">
        <v>1153</v>
      </c>
      <c r="C246" s="74" t="s">
        <v>1154</v>
      </c>
      <c r="D246" s="73" t="s">
        <v>719</v>
      </c>
      <c r="E246" s="73" t="s">
        <v>702</v>
      </c>
      <c r="F246" s="73"/>
      <c r="G246" s="73" t="s">
        <v>705</v>
      </c>
      <c r="H246" s="73" t="s">
        <v>42</v>
      </c>
      <c r="I246" s="76">
        <v>38258.67</v>
      </c>
      <c r="J246" s="76">
        <v>4867</v>
      </c>
      <c r="K246" s="76">
        <v>6498.55</v>
      </c>
      <c r="M246" s="77">
        <v>1.831544681474192E-3</v>
      </c>
      <c r="N246" s="77">
        <v>2.566640794289223E-4</v>
      </c>
    </row>
    <row r="247" spans="2:14">
      <c r="B247" s="73" t="s">
        <v>1155</v>
      </c>
      <c r="C247" s="74" t="s">
        <v>1156</v>
      </c>
      <c r="D247" s="73" t="s">
        <v>119</v>
      </c>
      <c r="E247" s="73" t="s">
        <v>702</v>
      </c>
      <c r="F247" s="73"/>
      <c r="G247" s="73" t="s">
        <v>705</v>
      </c>
      <c r="H247" s="73" t="s">
        <v>42</v>
      </c>
      <c r="I247" s="76">
        <v>5676101.8499999996</v>
      </c>
      <c r="J247" s="76">
        <v>63</v>
      </c>
      <c r="K247" s="76">
        <v>12480.05</v>
      </c>
      <c r="M247" s="77">
        <v>3.5173645200901721E-3</v>
      </c>
      <c r="N247" s="77">
        <v>4.9290696301127509E-4</v>
      </c>
    </row>
    <row r="248" spans="2:14">
      <c r="B248" s="73" t="s">
        <v>1157</v>
      </c>
      <c r="C248" s="74" t="s">
        <v>1158</v>
      </c>
      <c r="D248" s="73" t="s">
        <v>719</v>
      </c>
      <c r="E248" s="73" t="s">
        <v>702</v>
      </c>
      <c r="F248" s="73"/>
      <c r="G248" s="73" t="s">
        <v>705</v>
      </c>
      <c r="H248" s="73" t="s">
        <v>2265</v>
      </c>
      <c r="I248" s="76">
        <v>9441.4</v>
      </c>
      <c r="J248" s="76">
        <v>2062</v>
      </c>
      <c r="K248" s="76">
        <v>880.74</v>
      </c>
      <c r="M248" s="77">
        <v>2.482268602629171E-4</v>
      </c>
      <c r="N248" s="77">
        <v>3.4785347703138247E-5</v>
      </c>
    </row>
    <row r="249" spans="2:14">
      <c r="B249" s="73" t="s">
        <v>1394</v>
      </c>
      <c r="C249" s="74" t="s">
        <v>2366</v>
      </c>
      <c r="D249" s="73" t="s">
        <v>767</v>
      </c>
      <c r="E249" s="73" t="s">
        <v>702</v>
      </c>
      <c r="F249" s="73"/>
      <c r="G249" s="73" t="s">
        <v>705</v>
      </c>
      <c r="H249" s="73" t="s">
        <v>42</v>
      </c>
      <c r="I249" s="76">
        <v>19797.22</v>
      </c>
      <c r="J249" s="76">
        <v>5461</v>
      </c>
      <c r="K249" s="76">
        <v>3773.13</v>
      </c>
      <c r="M249" s="77">
        <v>1.0634150978311651E-3</v>
      </c>
      <c r="N249" s="77">
        <v>1.4902200306462975E-4</v>
      </c>
    </row>
    <row r="250" spans="2:14">
      <c r="B250" s="73" t="s">
        <v>1221</v>
      </c>
      <c r="C250" s="74" t="s">
        <v>1222</v>
      </c>
      <c r="D250" s="73" t="s">
        <v>767</v>
      </c>
      <c r="E250" s="73" t="s">
        <v>702</v>
      </c>
      <c r="F250" s="73"/>
      <c r="G250" s="73" t="s">
        <v>705</v>
      </c>
      <c r="H250" s="73" t="s">
        <v>42</v>
      </c>
      <c r="I250" s="76">
        <v>206623.96</v>
      </c>
      <c r="J250" s="76">
        <v>409</v>
      </c>
      <c r="K250" s="76">
        <v>2949.37</v>
      </c>
      <c r="M250" s="77">
        <v>8.3124742245570737E-4</v>
      </c>
      <c r="N250" s="77">
        <v>1.1648711419397875E-4</v>
      </c>
    </row>
    <row r="251" spans="2:14">
      <c r="B251" s="73" t="s">
        <v>2367</v>
      </c>
      <c r="C251" s="74" t="s">
        <v>2368</v>
      </c>
      <c r="D251" s="73" t="s">
        <v>119</v>
      </c>
      <c r="E251" s="73" t="s">
        <v>702</v>
      </c>
      <c r="F251" s="73"/>
      <c r="G251" s="73" t="s">
        <v>705</v>
      </c>
      <c r="H251" s="73" t="s">
        <v>46</v>
      </c>
      <c r="I251" s="76">
        <v>-2785.99</v>
      </c>
      <c r="J251" s="76">
        <v>1353</v>
      </c>
      <c r="K251" s="76">
        <v>-150.12</v>
      </c>
      <c r="M251" s="77">
        <v>-4.2309667169277097E-5</v>
      </c>
      <c r="N251" s="77">
        <v>-5.9290782719021657E-6</v>
      </c>
    </row>
    <row r="252" spans="2:14">
      <c r="B252" s="73" t="s">
        <v>1159</v>
      </c>
      <c r="C252" s="74" t="s">
        <v>1160</v>
      </c>
      <c r="D252" s="73" t="s">
        <v>1161</v>
      </c>
      <c r="E252" s="73" t="s">
        <v>702</v>
      </c>
      <c r="F252" s="73"/>
      <c r="G252" s="73" t="s">
        <v>705</v>
      </c>
      <c r="H252" s="73" t="s">
        <v>46</v>
      </c>
      <c r="I252" s="76">
        <v>25061.61</v>
      </c>
      <c r="J252" s="76">
        <v>4390</v>
      </c>
      <c r="K252" s="76">
        <v>4381.5600000000004</v>
      </c>
      <c r="M252" s="77">
        <v>1.2348943863723541E-3</v>
      </c>
      <c r="N252" s="77">
        <v>1.7305230610868409E-4</v>
      </c>
    </row>
    <row r="253" spans="2:14">
      <c r="B253" s="73" t="s">
        <v>2369</v>
      </c>
      <c r="C253" s="74" t="s">
        <v>2370</v>
      </c>
      <c r="D253" s="73" t="s">
        <v>767</v>
      </c>
      <c r="E253" s="73" t="s">
        <v>702</v>
      </c>
      <c r="F253" s="73"/>
      <c r="G253" s="73" t="s">
        <v>715</v>
      </c>
      <c r="H253" s="73" t="s">
        <v>42</v>
      </c>
      <c r="I253" s="76">
        <v>62517.52</v>
      </c>
      <c r="J253" s="76">
        <v>1708</v>
      </c>
      <c r="K253" s="76">
        <v>3726.62</v>
      </c>
      <c r="M253" s="77">
        <v>1.050306767028853E-3</v>
      </c>
      <c r="N253" s="77">
        <v>1.4718506308044262E-4</v>
      </c>
    </row>
    <row r="254" spans="2:14">
      <c r="B254" s="73" t="s">
        <v>1162</v>
      </c>
      <c r="C254" s="74" t="s">
        <v>1163</v>
      </c>
      <c r="D254" s="73" t="s">
        <v>767</v>
      </c>
      <c r="E254" s="73" t="s">
        <v>702</v>
      </c>
      <c r="F254" s="73"/>
      <c r="G254" s="73" t="s">
        <v>715</v>
      </c>
      <c r="H254" s="73" t="s">
        <v>42</v>
      </c>
      <c r="I254" s="76">
        <v>139356.9</v>
      </c>
      <c r="J254" s="76">
        <v>469</v>
      </c>
      <c r="K254" s="76">
        <v>2281.0100000000002</v>
      </c>
      <c r="L254" s="77">
        <v>1E-4</v>
      </c>
      <c r="M254" s="77">
        <v>6.4287752404604823E-4</v>
      </c>
      <c r="N254" s="77">
        <v>9.0089840321020244E-5</v>
      </c>
    </row>
    <row r="255" spans="2:14">
      <c r="B255" s="73" t="s">
        <v>1203</v>
      </c>
      <c r="C255" s="74" t="s">
        <v>1204</v>
      </c>
      <c r="D255" s="73" t="s">
        <v>1161</v>
      </c>
      <c r="E255" s="73" t="s">
        <v>702</v>
      </c>
      <c r="F255" s="73"/>
      <c r="G255" s="73" t="s">
        <v>760</v>
      </c>
      <c r="H255" s="73" t="s">
        <v>46</v>
      </c>
      <c r="I255" s="76">
        <v>912.55</v>
      </c>
      <c r="J255" s="76">
        <v>123685</v>
      </c>
      <c r="K255" s="76">
        <v>4494.9799999999996</v>
      </c>
      <c r="M255" s="77">
        <v>1.2668605630999012E-3</v>
      </c>
      <c r="N255" s="77">
        <v>1.7753189615397544E-4</v>
      </c>
    </row>
    <row r="256" spans="2:14">
      <c r="B256" s="73" t="s">
        <v>1353</v>
      </c>
      <c r="C256" s="74" t="s">
        <v>1354</v>
      </c>
      <c r="D256" s="73" t="s">
        <v>1161</v>
      </c>
      <c r="E256" s="73" t="s">
        <v>702</v>
      </c>
      <c r="F256" s="73"/>
      <c r="G256" s="73" t="s">
        <v>760</v>
      </c>
      <c r="H256" s="73" t="s">
        <v>46</v>
      </c>
      <c r="I256" s="76">
        <v>33863.660000000003</v>
      </c>
      <c r="J256" s="76">
        <v>3696</v>
      </c>
      <c r="K256" s="76">
        <v>4984.5</v>
      </c>
      <c r="M256" s="77">
        <v>1.4048263789319324E-3</v>
      </c>
      <c r="N256" s="77">
        <v>1.9686577835262685E-4</v>
      </c>
    </row>
    <row r="257" spans="2:14">
      <c r="B257" s="73" t="s">
        <v>2371</v>
      </c>
      <c r="C257" s="74" t="s">
        <v>2372</v>
      </c>
      <c r="D257" s="73" t="s">
        <v>1148</v>
      </c>
      <c r="E257" s="73" t="s">
        <v>702</v>
      </c>
      <c r="F257" s="73"/>
      <c r="G257" s="73" t="s">
        <v>760</v>
      </c>
      <c r="H257" s="73" t="s">
        <v>42</v>
      </c>
      <c r="I257" s="76">
        <v>89957.51</v>
      </c>
      <c r="J257" s="76">
        <v>2702</v>
      </c>
      <c r="K257" s="76">
        <v>8482.9699999999993</v>
      </c>
      <c r="M257" s="77">
        <v>2.3908315834463264E-3</v>
      </c>
      <c r="N257" s="77">
        <v>3.3503992211695915E-4</v>
      </c>
    </row>
    <row r="258" spans="2:14">
      <c r="B258" s="73" t="s">
        <v>1205</v>
      </c>
      <c r="C258" s="74" t="s">
        <v>1206</v>
      </c>
      <c r="D258" s="73" t="s">
        <v>719</v>
      </c>
      <c r="E258" s="73" t="s">
        <v>702</v>
      </c>
      <c r="F258" s="73"/>
      <c r="G258" s="73" t="s">
        <v>941</v>
      </c>
      <c r="H258" s="73" t="s">
        <v>2265</v>
      </c>
      <c r="I258" s="76">
        <v>180878.83</v>
      </c>
      <c r="J258" s="76">
        <v>1216</v>
      </c>
      <c r="K258" s="76">
        <v>9950.48</v>
      </c>
      <c r="M258" s="77">
        <v>2.8044331000169754E-3</v>
      </c>
      <c r="N258" s="77">
        <v>3.9300009834130733E-4</v>
      </c>
    </row>
    <row r="259" spans="2:14">
      <c r="B259" s="73" t="s">
        <v>1207</v>
      </c>
      <c r="C259" s="74" t="s">
        <v>1208</v>
      </c>
      <c r="D259" s="73" t="s">
        <v>119</v>
      </c>
      <c r="E259" s="73" t="s">
        <v>702</v>
      </c>
      <c r="F259" s="73"/>
      <c r="G259" s="73" t="s">
        <v>941</v>
      </c>
      <c r="H259" s="73" t="s">
        <v>46</v>
      </c>
      <c r="I259" s="76">
        <v>55757.5</v>
      </c>
      <c r="J259" s="76">
        <v>1946</v>
      </c>
      <c r="K259" s="76">
        <v>4321.18</v>
      </c>
      <c r="M259" s="77">
        <v>1.2178769489644074E-3</v>
      </c>
      <c r="N259" s="77">
        <v>1.7066756226337729E-4</v>
      </c>
    </row>
    <row r="260" spans="2:14">
      <c r="B260" s="73" t="s">
        <v>1209</v>
      </c>
      <c r="C260" s="74" t="s">
        <v>1210</v>
      </c>
      <c r="D260" s="73" t="s">
        <v>1161</v>
      </c>
      <c r="E260" s="73" t="s">
        <v>702</v>
      </c>
      <c r="F260" s="73"/>
      <c r="G260" s="73" t="s">
        <v>941</v>
      </c>
      <c r="H260" s="73" t="s">
        <v>46</v>
      </c>
      <c r="I260" s="76">
        <v>29182.76</v>
      </c>
      <c r="J260" s="76">
        <v>1968</v>
      </c>
      <c r="K260" s="76">
        <v>2287.2199999999998</v>
      </c>
      <c r="M260" s="77">
        <v>6.4462774409082037E-4</v>
      </c>
      <c r="N260" s="77">
        <v>9.03351079473759E-5</v>
      </c>
    </row>
    <row r="261" spans="2:14">
      <c r="B261" s="73" t="s">
        <v>1289</v>
      </c>
      <c r="C261" s="74" t="s">
        <v>1290</v>
      </c>
      <c r="D261" s="73" t="s">
        <v>119</v>
      </c>
      <c r="E261" s="73" t="s">
        <v>702</v>
      </c>
      <c r="F261" s="73"/>
      <c r="G261" s="73" t="s">
        <v>1401</v>
      </c>
      <c r="H261" s="73" t="s">
        <v>46</v>
      </c>
      <c r="I261" s="76">
        <v>30737.78</v>
      </c>
      <c r="J261" s="76">
        <v>2456</v>
      </c>
      <c r="K261" s="76">
        <v>3006.47</v>
      </c>
      <c r="M261" s="77">
        <v>8.473404280203605E-4</v>
      </c>
      <c r="N261" s="77">
        <v>1.1874231249750668E-4</v>
      </c>
    </row>
    <row r="262" spans="2:14">
      <c r="B262" s="73" t="s">
        <v>1295</v>
      </c>
      <c r="C262" s="74" t="s">
        <v>1296</v>
      </c>
      <c r="D262" s="73" t="s">
        <v>1161</v>
      </c>
      <c r="E262" s="73" t="s">
        <v>702</v>
      </c>
      <c r="F262" s="73"/>
      <c r="G262" s="73" t="s">
        <v>1401</v>
      </c>
      <c r="H262" s="73" t="s">
        <v>46</v>
      </c>
      <c r="I262" s="76">
        <v>252195.43</v>
      </c>
      <c r="J262" s="76">
        <v>401</v>
      </c>
      <c r="K262" s="76">
        <v>4027.52</v>
      </c>
      <c r="M262" s="77">
        <v>1.1351121150919724E-3</v>
      </c>
      <c r="N262" s="77">
        <v>1.5906928671497074E-4</v>
      </c>
    </row>
    <row r="263" spans="2:14">
      <c r="B263" s="73" t="s">
        <v>1311</v>
      </c>
      <c r="C263" s="74" t="s">
        <v>1312</v>
      </c>
      <c r="D263" s="73" t="s">
        <v>1161</v>
      </c>
      <c r="E263" s="73" t="s">
        <v>702</v>
      </c>
      <c r="F263" s="73"/>
      <c r="G263" s="73" t="s">
        <v>1401</v>
      </c>
      <c r="H263" s="73" t="s">
        <v>46</v>
      </c>
      <c r="I263" s="76">
        <v>129175.19</v>
      </c>
      <c r="J263" s="76">
        <v>933</v>
      </c>
      <c r="K263" s="76">
        <v>4799.7299999999996</v>
      </c>
      <c r="M263" s="77">
        <v>1.3527509912229839E-3</v>
      </c>
      <c r="N263" s="77">
        <v>1.8956817781772567E-4</v>
      </c>
    </row>
    <row r="264" spans="2:14">
      <c r="B264" s="73" t="s">
        <v>1215</v>
      </c>
      <c r="C264" s="74" t="s">
        <v>1216</v>
      </c>
      <c r="D264" s="73" t="s">
        <v>767</v>
      </c>
      <c r="E264" s="73" t="s">
        <v>702</v>
      </c>
      <c r="F264" s="73"/>
      <c r="G264" s="73" t="s">
        <v>1401</v>
      </c>
      <c r="H264" s="73" t="s">
        <v>42</v>
      </c>
      <c r="I264" s="76">
        <v>374.27</v>
      </c>
      <c r="J264" s="76">
        <v>114200</v>
      </c>
      <c r="K264" s="76">
        <v>1491.69</v>
      </c>
      <c r="M264" s="77">
        <v>4.2041638302517289E-4</v>
      </c>
      <c r="N264" s="77">
        <v>5.891517963904704E-5</v>
      </c>
    </row>
    <row r="265" spans="2:14">
      <c r="B265" s="73" t="s">
        <v>2373</v>
      </c>
      <c r="C265" s="74" t="s">
        <v>2374</v>
      </c>
      <c r="D265" s="73" t="s">
        <v>767</v>
      </c>
      <c r="E265" s="73" t="s">
        <v>702</v>
      </c>
      <c r="F265" s="73"/>
      <c r="G265" s="73" t="s">
        <v>1401</v>
      </c>
      <c r="H265" s="73" t="s">
        <v>42</v>
      </c>
      <c r="I265" s="76">
        <v>73051.73</v>
      </c>
      <c r="J265" s="76">
        <v>2212</v>
      </c>
      <c r="K265" s="76">
        <v>5639.51</v>
      </c>
      <c r="M265" s="77">
        <v>1.5894337270037963E-3</v>
      </c>
      <c r="N265" s="77">
        <v>2.227357860723087E-4</v>
      </c>
    </row>
    <row r="266" spans="2:14">
      <c r="B266" s="73" t="s">
        <v>1227</v>
      </c>
      <c r="C266" s="74" t="s">
        <v>1228</v>
      </c>
      <c r="D266" s="73" t="s">
        <v>767</v>
      </c>
      <c r="E266" s="73" t="s">
        <v>702</v>
      </c>
      <c r="F266" s="73"/>
      <c r="G266" s="73" t="s">
        <v>1166</v>
      </c>
      <c r="H266" s="73" t="s">
        <v>42</v>
      </c>
      <c r="I266" s="76">
        <v>17137.72</v>
      </c>
      <c r="J266" s="76">
        <v>8851</v>
      </c>
      <c r="K266" s="76">
        <v>5293.84</v>
      </c>
      <c r="M266" s="77">
        <v>1.4920104479576731E-3</v>
      </c>
      <c r="N266" s="77">
        <v>2.0908334478368345E-4</v>
      </c>
    </row>
    <row r="267" spans="2:14">
      <c r="B267" s="73" t="s">
        <v>2375</v>
      </c>
      <c r="C267" s="74" t="s">
        <v>2376</v>
      </c>
      <c r="D267" s="73" t="s">
        <v>1148</v>
      </c>
      <c r="E267" s="73" t="s">
        <v>702</v>
      </c>
      <c r="F267" s="73"/>
      <c r="G267" s="73" t="s">
        <v>1166</v>
      </c>
      <c r="H267" s="73" t="s">
        <v>42</v>
      </c>
      <c r="I267" s="76">
        <v>27924.49</v>
      </c>
      <c r="J267" s="76">
        <v>5910</v>
      </c>
      <c r="K267" s="76">
        <v>5759.68</v>
      </c>
      <c r="M267" s="77">
        <v>1.6233023168234874E-3</v>
      </c>
      <c r="N267" s="77">
        <v>2.2748197136363886E-4</v>
      </c>
    </row>
    <row r="268" spans="2:14">
      <c r="B268" s="73" t="s">
        <v>1164</v>
      </c>
      <c r="C268" s="74" t="s">
        <v>1165</v>
      </c>
      <c r="D268" s="73" t="s">
        <v>1148</v>
      </c>
      <c r="E268" s="73" t="s">
        <v>702</v>
      </c>
      <c r="F268" s="73"/>
      <c r="G268" s="73" t="s">
        <v>1166</v>
      </c>
      <c r="H268" s="73" t="s">
        <v>42</v>
      </c>
      <c r="I268" s="76">
        <v>77136.929999999993</v>
      </c>
      <c r="J268" s="76">
        <v>5255</v>
      </c>
      <c r="K268" s="76">
        <v>14146.87</v>
      </c>
      <c r="L268" s="77">
        <v>3.5999999999999999E-3</v>
      </c>
      <c r="M268" s="77">
        <v>3.987139363089736E-3</v>
      </c>
      <c r="N268" s="77">
        <v>5.5873900567828796E-4</v>
      </c>
    </row>
    <row r="269" spans="2:14">
      <c r="B269" s="73" t="s">
        <v>1323</v>
      </c>
      <c r="C269" s="74" t="s">
        <v>1324</v>
      </c>
      <c r="D269" s="73" t="s">
        <v>719</v>
      </c>
      <c r="E269" s="73" t="s">
        <v>702</v>
      </c>
      <c r="F269" s="73"/>
      <c r="G269" s="73" t="s">
        <v>873</v>
      </c>
      <c r="H269" s="73" t="s">
        <v>2265</v>
      </c>
      <c r="I269" s="76">
        <v>763690.56</v>
      </c>
      <c r="J269" s="76">
        <v>255</v>
      </c>
      <c r="K269" s="76">
        <v>8810.09</v>
      </c>
      <c r="M269" s="77">
        <v>2.483026749476262E-3</v>
      </c>
      <c r="N269" s="77">
        <v>3.479597201738779E-4</v>
      </c>
    </row>
    <row r="270" spans="2:14">
      <c r="B270" s="73" t="s">
        <v>2377</v>
      </c>
      <c r="C270" s="74" t="s">
        <v>2378</v>
      </c>
      <c r="D270" s="73" t="s">
        <v>1148</v>
      </c>
      <c r="E270" s="73" t="s">
        <v>702</v>
      </c>
      <c r="F270" s="73"/>
      <c r="G270" s="73" t="s">
        <v>873</v>
      </c>
      <c r="H270" s="73" t="s">
        <v>42</v>
      </c>
      <c r="I270" s="76">
        <v>4167.84</v>
      </c>
      <c r="J270" s="76">
        <v>5020</v>
      </c>
      <c r="K270" s="76">
        <v>730.2</v>
      </c>
      <c r="M270" s="77">
        <v>2.0579882072346216E-4</v>
      </c>
      <c r="N270" s="77">
        <v>2.8839681282593667E-5</v>
      </c>
    </row>
    <row r="271" spans="2:14">
      <c r="B271" s="73" t="s">
        <v>1355</v>
      </c>
      <c r="C271" s="74" t="s">
        <v>1356</v>
      </c>
      <c r="D271" s="73" t="s">
        <v>1161</v>
      </c>
      <c r="E271" s="73" t="s">
        <v>702</v>
      </c>
      <c r="F271" s="73"/>
      <c r="G271" s="73" t="s">
        <v>810</v>
      </c>
      <c r="H271" s="73" t="s">
        <v>46</v>
      </c>
      <c r="I271" s="76">
        <v>39177.65</v>
      </c>
      <c r="J271" s="76">
        <v>2262</v>
      </c>
      <c r="K271" s="76">
        <v>3529.29</v>
      </c>
      <c r="M271" s="77">
        <v>9.9469148177363425E-4</v>
      </c>
      <c r="N271" s="77">
        <v>1.3939139790994931E-4</v>
      </c>
    </row>
    <row r="272" spans="2:14">
      <c r="B272" s="73" t="s">
        <v>1233</v>
      </c>
      <c r="C272" s="74" t="s">
        <v>1234</v>
      </c>
      <c r="D272" s="73" t="s">
        <v>1148</v>
      </c>
      <c r="E272" s="73" t="s">
        <v>702</v>
      </c>
      <c r="F272" s="73"/>
      <c r="G272" s="73" t="s">
        <v>810</v>
      </c>
      <c r="H272" s="73" t="s">
        <v>42</v>
      </c>
      <c r="I272" s="76">
        <v>59420.61</v>
      </c>
      <c r="J272" s="76">
        <v>3435</v>
      </c>
      <c r="K272" s="76">
        <v>7123.43</v>
      </c>
      <c r="M272" s="77">
        <v>2.0076602211806793E-3</v>
      </c>
      <c r="N272" s="77">
        <v>2.8134408496147112E-4</v>
      </c>
    </row>
    <row r="273" spans="2:14">
      <c r="B273" s="73" t="s">
        <v>1241</v>
      </c>
      <c r="C273" s="74" t="s">
        <v>1242</v>
      </c>
      <c r="D273" s="73" t="s">
        <v>1148</v>
      </c>
      <c r="E273" s="73" t="s">
        <v>702</v>
      </c>
      <c r="F273" s="73"/>
      <c r="G273" s="73" t="s">
        <v>813</v>
      </c>
      <c r="H273" s="73" t="s">
        <v>42</v>
      </c>
      <c r="I273" s="76">
        <v>27243.68</v>
      </c>
      <c r="J273" s="76">
        <v>3576</v>
      </c>
      <c r="K273" s="76">
        <v>3400.08</v>
      </c>
      <c r="M273" s="77">
        <v>9.5827506760535358E-4</v>
      </c>
      <c r="N273" s="77">
        <v>1.3428817246688725E-4</v>
      </c>
    </row>
    <row r="274" spans="2:14">
      <c r="B274" s="73" t="s">
        <v>1167</v>
      </c>
      <c r="C274" s="74" t="s">
        <v>1168</v>
      </c>
      <c r="D274" s="73" t="s">
        <v>1148</v>
      </c>
      <c r="E274" s="73" t="s">
        <v>702</v>
      </c>
      <c r="F274" s="73"/>
      <c r="G274" s="73" t="s">
        <v>918</v>
      </c>
      <c r="H274" s="73" t="s">
        <v>42</v>
      </c>
      <c r="I274" s="76">
        <v>216105.98</v>
      </c>
      <c r="J274" s="76">
        <v>3283</v>
      </c>
      <c r="K274" s="76">
        <v>24760.71</v>
      </c>
      <c r="M274" s="77">
        <v>6.9785331666333012E-3</v>
      </c>
      <c r="N274" s="77">
        <v>9.7793889993252501E-4</v>
      </c>
    </row>
    <row r="275" spans="2:14">
      <c r="B275" s="73" t="s">
        <v>1169</v>
      </c>
      <c r="C275" s="74" t="s">
        <v>1170</v>
      </c>
      <c r="D275" s="73" t="s">
        <v>119</v>
      </c>
      <c r="E275" s="73" t="s">
        <v>702</v>
      </c>
      <c r="F275" s="73"/>
      <c r="G275" s="73" t="s">
        <v>918</v>
      </c>
      <c r="H275" s="73" t="s">
        <v>42</v>
      </c>
      <c r="I275" s="76">
        <v>238105.28</v>
      </c>
      <c r="J275" s="76">
        <v>2407</v>
      </c>
      <c r="K275" s="76">
        <v>20001.87</v>
      </c>
      <c r="M275" s="77">
        <v>5.6373065711640587E-3</v>
      </c>
      <c r="N275" s="77">
        <v>7.8998569687191423E-4</v>
      </c>
    </row>
    <row r="276" spans="2:14">
      <c r="B276" s="73" t="s">
        <v>1253</v>
      </c>
      <c r="C276" s="74" t="s">
        <v>1254</v>
      </c>
      <c r="D276" s="73" t="s">
        <v>1148</v>
      </c>
      <c r="E276" s="73" t="s">
        <v>702</v>
      </c>
      <c r="F276" s="73"/>
      <c r="G276" s="73" t="s">
        <v>1173</v>
      </c>
      <c r="H276" s="73" t="s">
        <v>42</v>
      </c>
      <c r="I276" s="76">
        <v>14350.48</v>
      </c>
      <c r="J276" s="76">
        <v>12243</v>
      </c>
      <c r="K276" s="76">
        <v>6131.68</v>
      </c>
      <c r="M276" s="77">
        <v>1.7281464161238544E-3</v>
      </c>
      <c r="N276" s="77">
        <v>2.4217433158977533E-4</v>
      </c>
    </row>
    <row r="277" spans="2:14">
      <c r="B277" s="73" t="s">
        <v>2379</v>
      </c>
      <c r="C277" s="74" t="s">
        <v>2380</v>
      </c>
      <c r="D277" s="73" t="s">
        <v>1161</v>
      </c>
      <c r="E277" s="73" t="s">
        <v>702</v>
      </c>
      <c r="F277" s="73"/>
      <c r="G277" s="73" t="s">
        <v>1173</v>
      </c>
      <c r="H277" s="73" t="s">
        <v>46</v>
      </c>
      <c r="I277" s="76">
        <v>5648.25</v>
      </c>
      <c r="J277" s="76">
        <v>2706</v>
      </c>
      <c r="K277" s="76">
        <v>608.69000000000005</v>
      </c>
      <c r="M277" s="77">
        <v>1.7155256667510845E-4</v>
      </c>
      <c r="N277" s="77">
        <v>2.4040571897975815E-5</v>
      </c>
    </row>
    <row r="278" spans="2:14">
      <c r="B278" s="73" t="s">
        <v>1171</v>
      </c>
      <c r="C278" s="74" t="s">
        <v>1172</v>
      </c>
      <c r="D278" s="73" t="s">
        <v>1148</v>
      </c>
      <c r="E278" s="73" t="s">
        <v>702</v>
      </c>
      <c r="F278" s="73"/>
      <c r="G278" s="73" t="s">
        <v>1173</v>
      </c>
      <c r="H278" s="73" t="s">
        <v>42</v>
      </c>
      <c r="I278" s="76">
        <v>40860.03</v>
      </c>
      <c r="J278" s="76">
        <v>503</v>
      </c>
      <c r="K278" s="76">
        <v>717.29</v>
      </c>
      <c r="L278" s="43">
        <v>1.6000000000000001E-3</v>
      </c>
      <c r="M278" s="77">
        <v>2.0216027953537684E-4</v>
      </c>
      <c r="N278" s="77">
        <v>2.8329793189799519E-5</v>
      </c>
    </row>
    <row r="279" spans="2:14">
      <c r="B279" s="73" t="s">
        <v>1174</v>
      </c>
      <c r="C279" s="74" t="s">
        <v>1175</v>
      </c>
      <c r="D279" s="73" t="s">
        <v>1148</v>
      </c>
      <c r="E279" s="73" t="s">
        <v>702</v>
      </c>
      <c r="F279" s="73"/>
      <c r="G279" s="73" t="s">
        <v>1173</v>
      </c>
      <c r="H279" s="73" t="s">
        <v>42</v>
      </c>
      <c r="I279" s="76">
        <v>102805.98</v>
      </c>
      <c r="J279" s="76">
        <v>600</v>
      </c>
      <c r="K279" s="76">
        <v>2152.7600000000002</v>
      </c>
      <c r="L279" s="43">
        <v>2.8E-3</v>
      </c>
      <c r="M279" s="77">
        <v>6.0673167529531695E-4</v>
      </c>
      <c r="N279" s="77">
        <v>8.5024530646283687E-5</v>
      </c>
    </row>
    <row r="280" spans="2:14">
      <c r="B280" s="73" t="s">
        <v>1176</v>
      </c>
      <c r="C280" s="74" t="s">
        <v>1177</v>
      </c>
      <c r="D280" s="73" t="s">
        <v>767</v>
      </c>
      <c r="E280" s="73" t="s">
        <v>702</v>
      </c>
      <c r="F280" s="73"/>
      <c r="G280" s="73" t="s">
        <v>1173</v>
      </c>
      <c r="H280" s="73" t="s">
        <v>42</v>
      </c>
      <c r="I280" s="76">
        <v>45561.33</v>
      </c>
      <c r="J280" s="76">
        <v>7592</v>
      </c>
      <c r="K280" s="76">
        <v>12071.97</v>
      </c>
      <c r="L280" s="43">
        <v>2.9999999999999997E-4</v>
      </c>
      <c r="M280" s="77">
        <v>3.4023516705135762E-3</v>
      </c>
      <c r="N280" s="77">
        <v>4.767896018255714E-4</v>
      </c>
    </row>
    <row r="281" spans="2:14">
      <c r="B281" s="73" t="s">
        <v>1275</v>
      </c>
      <c r="C281" s="74" t="s">
        <v>1276</v>
      </c>
      <c r="D281" s="73" t="s">
        <v>1148</v>
      </c>
      <c r="E281" s="73" t="s">
        <v>702</v>
      </c>
      <c r="F281" s="73"/>
      <c r="G281" s="73" t="s">
        <v>1173</v>
      </c>
      <c r="H281" s="73" t="s">
        <v>42</v>
      </c>
      <c r="I281" s="76">
        <v>16929.75</v>
      </c>
      <c r="J281" s="76">
        <v>16530</v>
      </c>
      <c r="K281" s="76">
        <v>9766.7199999999993</v>
      </c>
      <c r="M281" s="77">
        <v>2.752642369674407E-3</v>
      </c>
      <c r="N281" s="77">
        <v>3.8574238835433194E-4</v>
      </c>
    </row>
    <row r="282" spans="2:14">
      <c r="B282" s="73" t="s">
        <v>2381</v>
      </c>
      <c r="C282" s="74" t="s">
        <v>2382</v>
      </c>
      <c r="D282" s="73" t="s">
        <v>1148</v>
      </c>
      <c r="E282" s="73" t="s">
        <v>702</v>
      </c>
      <c r="F282" s="73"/>
      <c r="G282" s="73" t="s">
        <v>1173</v>
      </c>
      <c r="H282" s="73" t="s">
        <v>42</v>
      </c>
      <c r="I282" s="76">
        <v>2448.6</v>
      </c>
      <c r="J282" s="76">
        <v>14099</v>
      </c>
      <c r="K282" s="76">
        <v>1204.8499999999999</v>
      </c>
      <c r="M282" s="77">
        <v>3.3957369097324479E-4</v>
      </c>
      <c r="N282" s="77">
        <v>4.7586264028119661E-5</v>
      </c>
    </row>
    <row r="283" spans="2:14">
      <c r="B283" s="73" t="s">
        <v>2383</v>
      </c>
      <c r="C283" s="74" t="s">
        <v>2384</v>
      </c>
      <c r="D283" s="73" t="s">
        <v>1148</v>
      </c>
      <c r="E283" s="73" t="s">
        <v>702</v>
      </c>
      <c r="F283" s="73"/>
      <c r="G283" s="73" t="s">
        <v>1173</v>
      </c>
      <c r="H283" s="73" t="s">
        <v>42</v>
      </c>
      <c r="I283" s="76">
        <v>2463.4</v>
      </c>
      <c r="J283" s="76">
        <v>1888</v>
      </c>
      <c r="K283" s="76">
        <v>162.32</v>
      </c>
      <c r="M283" s="77">
        <v>4.5748102683966551E-5</v>
      </c>
      <c r="N283" s="77">
        <v>6.410924494372232E-6</v>
      </c>
    </row>
    <row r="284" spans="2:14">
      <c r="B284" s="73" t="s">
        <v>1281</v>
      </c>
      <c r="C284" s="74" t="s">
        <v>1282</v>
      </c>
      <c r="D284" s="73" t="s">
        <v>1148</v>
      </c>
      <c r="E284" s="73" t="s">
        <v>702</v>
      </c>
      <c r="F284" s="73"/>
      <c r="G284" s="73" t="s">
        <v>1173</v>
      </c>
      <c r="H284" s="73" t="s">
        <v>42</v>
      </c>
      <c r="I284" s="76">
        <v>12538.1</v>
      </c>
      <c r="J284" s="76">
        <v>1805</v>
      </c>
      <c r="K284" s="76">
        <v>789.83</v>
      </c>
      <c r="M284" s="77">
        <v>2.2260487889894838E-4</v>
      </c>
      <c r="N284" s="77">
        <v>3.1194803433896134E-5</v>
      </c>
    </row>
    <row r="285" spans="2:14">
      <c r="B285" s="73" t="s">
        <v>1293</v>
      </c>
      <c r="C285" s="74" t="s">
        <v>1294</v>
      </c>
      <c r="D285" s="73" t="s">
        <v>119</v>
      </c>
      <c r="E285" s="73" t="s">
        <v>702</v>
      </c>
      <c r="F285" s="73"/>
      <c r="G285" s="73" t="s">
        <v>732</v>
      </c>
      <c r="H285" s="73" t="s">
        <v>46</v>
      </c>
      <c r="I285" s="76">
        <v>4211959.58</v>
      </c>
      <c r="J285" s="76">
        <v>23</v>
      </c>
      <c r="K285" s="76">
        <v>3858.05</v>
      </c>
      <c r="M285" s="77">
        <v>1.0873488637252167E-3</v>
      </c>
      <c r="N285" s="77">
        <v>1.5237596873775747E-4</v>
      </c>
    </row>
    <row r="286" spans="2:14">
      <c r="B286" s="73" t="s">
        <v>1299</v>
      </c>
      <c r="C286" s="74" t="s">
        <v>1300</v>
      </c>
      <c r="D286" s="73" t="s">
        <v>727</v>
      </c>
      <c r="E286" s="73" t="s">
        <v>702</v>
      </c>
      <c r="F286" s="73"/>
      <c r="G286" s="73" t="s">
        <v>732</v>
      </c>
      <c r="H286" s="73" t="s">
        <v>46</v>
      </c>
      <c r="I286" s="76">
        <v>73751.56</v>
      </c>
      <c r="J286" s="76">
        <v>1037</v>
      </c>
      <c r="K286" s="76">
        <v>3045.83</v>
      </c>
      <c r="M286" s="77">
        <v>8.584336101398832E-4</v>
      </c>
      <c r="N286" s="77">
        <v>1.2029685899885274E-4</v>
      </c>
    </row>
    <row r="287" spans="2:14">
      <c r="B287" s="73" t="s">
        <v>2385</v>
      </c>
      <c r="C287" s="74" t="s">
        <v>2386</v>
      </c>
      <c r="D287" s="73" t="s">
        <v>767</v>
      </c>
      <c r="E287" s="73" t="s">
        <v>702</v>
      </c>
      <c r="F287" s="73"/>
      <c r="G287" s="73" t="s">
        <v>732</v>
      </c>
      <c r="H287" s="73" t="s">
        <v>42</v>
      </c>
      <c r="I287" s="76">
        <v>75021.03</v>
      </c>
      <c r="J287" s="76">
        <v>1324</v>
      </c>
      <c r="K287" s="76">
        <v>3466.54</v>
      </c>
      <c r="M287" s="77">
        <v>9.7700608599111277E-4</v>
      </c>
      <c r="N287" s="77">
        <v>1.3691304951158896E-4</v>
      </c>
    </row>
    <row r="288" spans="2:14">
      <c r="B288" s="73" t="s">
        <v>1319</v>
      </c>
      <c r="C288" s="74" t="s">
        <v>1320</v>
      </c>
      <c r="D288" s="73" t="s">
        <v>119</v>
      </c>
      <c r="E288" s="73" t="s">
        <v>702</v>
      </c>
      <c r="F288" s="73"/>
      <c r="G288" s="73" t="s">
        <v>732</v>
      </c>
      <c r="H288" s="73" t="s">
        <v>46</v>
      </c>
      <c r="I288" s="76">
        <v>267158.21999999997</v>
      </c>
      <c r="J288" s="76">
        <v>1658</v>
      </c>
      <c r="K288" s="76">
        <v>17640.419999999998</v>
      </c>
      <c r="M288" s="77">
        <v>4.9717579198391886E-3</v>
      </c>
      <c r="N288" s="77">
        <v>6.967188311299519E-4</v>
      </c>
    </row>
    <row r="289" spans="2:14">
      <c r="B289" s="73" t="s">
        <v>1285</v>
      </c>
      <c r="C289" s="74" t="s">
        <v>1286</v>
      </c>
      <c r="D289" s="73" t="s">
        <v>119</v>
      </c>
      <c r="E289" s="73" t="s">
        <v>702</v>
      </c>
      <c r="F289" s="73"/>
      <c r="G289" s="73" t="s">
        <v>720</v>
      </c>
      <c r="H289" s="73" t="s">
        <v>46</v>
      </c>
      <c r="I289" s="76">
        <v>258528.72</v>
      </c>
      <c r="J289" s="76">
        <v>627</v>
      </c>
      <c r="K289" s="76">
        <v>6455.53</v>
      </c>
      <c r="M289" s="77">
        <v>1.8194199687002622E-3</v>
      </c>
      <c r="N289" s="77">
        <v>2.5496497906083522E-4</v>
      </c>
    </row>
    <row r="290" spans="2:14">
      <c r="B290" s="73" t="s">
        <v>1287</v>
      </c>
      <c r="C290" s="74" t="s">
        <v>1288</v>
      </c>
      <c r="D290" s="73" t="s">
        <v>767</v>
      </c>
      <c r="E290" s="73" t="s">
        <v>702</v>
      </c>
      <c r="F290" s="73"/>
      <c r="G290" s="73" t="s">
        <v>720</v>
      </c>
      <c r="H290" s="73" t="s">
        <v>42</v>
      </c>
      <c r="I290" s="76">
        <v>41678.35</v>
      </c>
      <c r="J290" s="76">
        <v>2638</v>
      </c>
      <c r="K290" s="76">
        <v>3837.17</v>
      </c>
      <c r="M290" s="77">
        <v>1.0814640658935186E-3</v>
      </c>
      <c r="N290" s="77">
        <v>1.5155130077667753E-4</v>
      </c>
    </row>
    <row r="291" spans="2:14">
      <c r="B291" s="73" t="s">
        <v>1301</v>
      </c>
      <c r="C291" s="74" t="s">
        <v>1302</v>
      </c>
      <c r="D291" s="73" t="s">
        <v>1148</v>
      </c>
      <c r="E291" s="73" t="s">
        <v>702</v>
      </c>
      <c r="F291" s="73"/>
      <c r="G291" s="73" t="s">
        <v>720</v>
      </c>
      <c r="H291" s="73" t="s">
        <v>42</v>
      </c>
      <c r="I291" s="76">
        <v>83356.7</v>
      </c>
      <c r="J291" s="76">
        <v>1980</v>
      </c>
      <c r="K291" s="76">
        <v>5760.11</v>
      </c>
      <c r="M291" s="77">
        <v>1.6234235075834312E-3</v>
      </c>
      <c r="N291" s="77">
        <v>2.274989544682013E-4</v>
      </c>
    </row>
    <row r="292" spans="2:14">
      <c r="B292" s="73" t="s">
        <v>1309</v>
      </c>
      <c r="C292" s="74" t="s">
        <v>1310</v>
      </c>
      <c r="D292" s="73" t="s">
        <v>119</v>
      </c>
      <c r="E292" s="73" t="s">
        <v>702</v>
      </c>
      <c r="F292" s="73"/>
      <c r="G292" s="73" t="s">
        <v>720</v>
      </c>
      <c r="H292" s="73" t="s">
        <v>46</v>
      </c>
      <c r="I292" s="76">
        <v>113758.76</v>
      </c>
      <c r="J292" s="76">
        <v>2457</v>
      </c>
      <c r="K292" s="76">
        <v>11131.3</v>
      </c>
      <c r="M292" s="77">
        <v>3.1372342003821887E-3</v>
      </c>
      <c r="N292" s="77">
        <v>4.3963728329352898E-4</v>
      </c>
    </row>
    <row r="293" spans="2:14">
      <c r="B293" s="73" t="s">
        <v>1339</v>
      </c>
      <c r="C293" s="74" t="s">
        <v>1340</v>
      </c>
      <c r="D293" s="73" t="s">
        <v>767</v>
      </c>
      <c r="E293" s="73" t="s">
        <v>702</v>
      </c>
      <c r="F293" s="73"/>
      <c r="G293" s="73" t="s">
        <v>720</v>
      </c>
      <c r="H293" s="73" t="s">
        <v>42</v>
      </c>
      <c r="I293" s="76">
        <v>331208.67</v>
      </c>
      <c r="J293" s="76">
        <v>471</v>
      </c>
      <c r="K293" s="76">
        <v>5444.38</v>
      </c>
      <c r="M293" s="77">
        <v>1.5344384874971279E-3</v>
      </c>
      <c r="N293" s="77">
        <v>2.1502901120422802E-4</v>
      </c>
    </row>
    <row r="294" spans="2:14">
      <c r="B294" s="73" t="s">
        <v>1321</v>
      </c>
      <c r="C294" s="74" t="s">
        <v>1322</v>
      </c>
      <c r="D294" s="73" t="s">
        <v>1148</v>
      </c>
      <c r="E294" s="73" t="s">
        <v>702</v>
      </c>
      <c r="F294" s="73"/>
      <c r="G294" s="73" t="s">
        <v>720</v>
      </c>
      <c r="H294" s="73" t="s">
        <v>42</v>
      </c>
      <c r="I294" s="76">
        <v>118251.9</v>
      </c>
      <c r="J294" s="76">
        <v>1800</v>
      </c>
      <c r="K294" s="76">
        <v>7428.58</v>
      </c>
      <c r="M294" s="77">
        <v>2.0936633848944075E-3</v>
      </c>
      <c r="N294" s="77">
        <v>2.9339616486202363E-4</v>
      </c>
    </row>
    <row r="295" spans="2:14">
      <c r="B295" s="73" t="s">
        <v>1283</v>
      </c>
      <c r="C295" s="74" t="s">
        <v>1284</v>
      </c>
      <c r="D295" s="73" t="s">
        <v>119</v>
      </c>
      <c r="E295" s="73" t="s">
        <v>702</v>
      </c>
      <c r="F295" s="73"/>
      <c r="G295" s="73" t="s">
        <v>723</v>
      </c>
      <c r="H295" s="73" t="s">
        <v>46</v>
      </c>
      <c r="I295" s="76">
        <v>60433.61</v>
      </c>
      <c r="J295" s="76">
        <v>3517</v>
      </c>
      <c r="K295" s="76">
        <v>8464.6</v>
      </c>
      <c r="M295" s="77">
        <v>2.3856542014459295E-3</v>
      </c>
      <c r="N295" s="77">
        <v>3.3431438809181367E-4</v>
      </c>
    </row>
    <row r="296" spans="2:14">
      <c r="B296" s="73" t="s">
        <v>2387</v>
      </c>
      <c r="C296" s="74" t="s">
        <v>2388</v>
      </c>
      <c r="D296" s="73" t="s">
        <v>1148</v>
      </c>
      <c r="E296" s="73" t="s">
        <v>702</v>
      </c>
      <c r="F296" s="73"/>
      <c r="G296" s="73" t="s">
        <v>723</v>
      </c>
      <c r="H296" s="73" t="s">
        <v>42</v>
      </c>
      <c r="I296" s="76">
        <v>20839.18</v>
      </c>
      <c r="J296" s="76">
        <v>1778</v>
      </c>
      <c r="K296" s="76">
        <v>1293.1199999999999</v>
      </c>
      <c r="M296" s="77">
        <v>3.6445161743895284E-4</v>
      </c>
      <c r="N296" s="77">
        <v>5.1072539934466611E-5</v>
      </c>
    </row>
    <row r="297" spans="2:14">
      <c r="B297" s="73" t="s">
        <v>2389</v>
      </c>
      <c r="C297" s="74" t="s">
        <v>2390</v>
      </c>
      <c r="D297" s="73" t="s">
        <v>119</v>
      </c>
      <c r="E297" s="73" t="s">
        <v>702</v>
      </c>
      <c r="F297" s="73"/>
      <c r="G297" s="73" t="s">
        <v>723</v>
      </c>
      <c r="H297" s="73" t="s">
        <v>46</v>
      </c>
      <c r="I297" s="76">
        <v>-380.72</v>
      </c>
      <c r="J297" s="76">
        <v>198150</v>
      </c>
      <c r="K297" s="76">
        <v>-3004.38</v>
      </c>
      <c r="M297" s="77">
        <v>-8.4675138455923751E-4</v>
      </c>
      <c r="N297" s="77">
        <v>-1.1865976671021469E-4</v>
      </c>
    </row>
    <row r="298" spans="2:14">
      <c r="B298" s="73" t="s">
        <v>1303</v>
      </c>
      <c r="C298" s="74" t="s">
        <v>1304</v>
      </c>
      <c r="D298" s="73" t="s">
        <v>1161</v>
      </c>
      <c r="E298" s="73" t="s">
        <v>702</v>
      </c>
      <c r="F298" s="73"/>
      <c r="G298" s="73" t="s">
        <v>723</v>
      </c>
      <c r="H298" s="73" t="s">
        <v>46</v>
      </c>
      <c r="I298" s="76">
        <v>164325.23000000001</v>
      </c>
      <c r="J298" s="76">
        <v>872</v>
      </c>
      <c r="K298" s="76">
        <v>5706.59</v>
      </c>
      <c r="M298" s="77">
        <v>1.6083394855550561E-3</v>
      </c>
      <c r="N298" s="77">
        <v>2.2538515038405396E-4</v>
      </c>
    </row>
    <row r="299" spans="2:14">
      <c r="B299" s="73" t="s">
        <v>1317</v>
      </c>
      <c r="C299" s="74" t="s">
        <v>1318</v>
      </c>
      <c r="D299" s="73" t="s">
        <v>767</v>
      </c>
      <c r="E299" s="73" t="s">
        <v>702</v>
      </c>
      <c r="F299" s="73"/>
      <c r="G299" s="73" t="s">
        <v>723</v>
      </c>
      <c r="H299" s="73" t="s">
        <v>42</v>
      </c>
      <c r="I299" s="76">
        <v>82640.25</v>
      </c>
      <c r="J299" s="76">
        <v>1410</v>
      </c>
      <c r="K299" s="76">
        <v>4066.64</v>
      </c>
      <c r="M299" s="77">
        <v>1.1461376558571078E-3</v>
      </c>
      <c r="N299" s="77">
        <v>1.6061435427423541E-4</v>
      </c>
    </row>
    <row r="300" spans="2:14">
      <c r="B300" s="73" t="s">
        <v>1182</v>
      </c>
      <c r="C300" s="74" t="s">
        <v>1183</v>
      </c>
      <c r="D300" s="73" t="s">
        <v>119</v>
      </c>
      <c r="E300" s="73" t="s">
        <v>702</v>
      </c>
      <c r="F300" s="73"/>
      <c r="G300" s="73" t="s">
        <v>949</v>
      </c>
      <c r="H300" s="73" t="s">
        <v>46</v>
      </c>
      <c r="I300" s="76">
        <v>1463380.9184612732</v>
      </c>
      <c r="J300" s="76">
        <v>386</v>
      </c>
      <c r="K300" s="76">
        <v>22495.75</v>
      </c>
      <c r="M300" s="77">
        <v>6.3401791581619059E-3</v>
      </c>
      <c r="N300" s="77">
        <v>8.8848296386319706E-4</v>
      </c>
    </row>
    <row r="301" spans="2:14">
      <c r="B301" s="73" t="s">
        <v>1178</v>
      </c>
      <c r="C301" s="74" t="s">
        <v>1179</v>
      </c>
      <c r="D301" s="73" t="s">
        <v>1148</v>
      </c>
      <c r="E301" s="73" t="s">
        <v>702</v>
      </c>
      <c r="F301" s="73"/>
      <c r="G301" s="73" t="s">
        <v>930</v>
      </c>
      <c r="H301" s="73" t="s">
        <v>42</v>
      </c>
      <c r="I301" s="76">
        <v>255746.82</v>
      </c>
      <c r="J301" s="76">
        <v>511</v>
      </c>
      <c r="K301" s="76">
        <v>4560.96</v>
      </c>
      <c r="L301" s="77">
        <v>7.7000000000000002E-3</v>
      </c>
      <c r="M301" s="77">
        <v>1.2854562987768858E-3</v>
      </c>
      <c r="N301" s="77">
        <v>1.8013781531451439E-4</v>
      </c>
    </row>
    <row r="302" spans="2:14">
      <c r="B302" s="73" t="s">
        <v>1331</v>
      </c>
      <c r="C302" s="74" t="s">
        <v>1332</v>
      </c>
      <c r="D302" s="73" t="s">
        <v>1148</v>
      </c>
      <c r="E302" s="73" t="s">
        <v>702</v>
      </c>
      <c r="F302" s="73"/>
      <c r="G302" s="73" t="s">
        <v>930</v>
      </c>
      <c r="H302" s="73" t="s">
        <v>42</v>
      </c>
      <c r="I302" s="76">
        <v>771.05</v>
      </c>
      <c r="J302" s="76">
        <v>93782</v>
      </c>
      <c r="K302" s="76">
        <v>2523.64</v>
      </c>
      <c r="M302" s="77">
        <v>7.1126011494187613E-4</v>
      </c>
      <c r="N302" s="77">
        <v>9.9672655809373702E-5</v>
      </c>
    </row>
    <row r="303" spans="2:14">
      <c r="B303" s="73" t="s">
        <v>2391</v>
      </c>
      <c r="C303" s="74" t="s">
        <v>2392</v>
      </c>
      <c r="D303" s="73" t="s">
        <v>1148</v>
      </c>
      <c r="E303" s="73" t="s">
        <v>702</v>
      </c>
      <c r="F303" s="73"/>
      <c r="G303" s="73" t="s">
        <v>930</v>
      </c>
      <c r="H303" s="73" t="s">
        <v>42</v>
      </c>
      <c r="I303" s="76">
        <v>-475.34</v>
      </c>
      <c r="J303" s="76">
        <v>25243</v>
      </c>
      <c r="K303" s="76">
        <v>-418.77</v>
      </c>
      <c r="M303" s="77">
        <v>-1.1802570823659853E-4</v>
      </c>
      <c r="N303" s="77">
        <v>-1.6539569064245069E-5</v>
      </c>
    </row>
    <row r="304" spans="2:14">
      <c r="B304" s="73" t="s">
        <v>1184</v>
      </c>
      <c r="C304" s="74" t="s">
        <v>1185</v>
      </c>
      <c r="D304" s="73" t="s">
        <v>119</v>
      </c>
      <c r="E304" s="73" t="s">
        <v>702</v>
      </c>
      <c r="F304" s="73"/>
      <c r="G304" s="73" t="s">
        <v>930</v>
      </c>
      <c r="H304" s="73" t="s">
        <v>42</v>
      </c>
      <c r="I304" s="76">
        <v>21586.720000000001</v>
      </c>
      <c r="J304" s="76">
        <v>7881</v>
      </c>
      <c r="K304" s="76">
        <v>5937.36</v>
      </c>
      <c r="M304" s="77">
        <v>1.6733794661882432E-3</v>
      </c>
      <c r="N304" s="77">
        <v>2.3449954815121929E-4</v>
      </c>
    </row>
    <row r="305" spans="2:14">
      <c r="B305" s="73" t="s">
        <v>1186</v>
      </c>
      <c r="C305" s="74" t="s">
        <v>1187</v>
      </c>
      <c r="D305" s="73" t="s">
        <v>1148</v>
      </c>
      <c r="E305" s="73" t="s">
        <v>702</v>
      </c>
      <c r="F305" s="73"/>
      <c r="G305" s="73" t="s">
        <v>930</v>
      </c>
      <c r="H305" s="73" t="s">
        <v>42</v>
      </c>
      <c r="I305" s="76">
        <v>165258.57999999999</v>
      </c>
      <c r="J305" s="76">
        <v>1757</v>
      </c>
      <c r="K305" s="76">
        <v>10133.540000000001</v>
      </c>
      <c r="M305" s="77">
        <v>2.8560265430759143E-3</v>
      </c>
      <c r="N305" s="77">
        <v>4.0023016141387875E-4</v>
      </c>
    </row>
    <row r="306" spans="2:14">
      <c r="B306" s="73" t="s">
        <v>1188</v>
      </c>
      <c r="C306" s="74" t="s">
        <v>1189</v>
      </c>
      <c r="D306" s="73" t="s">
        <v>719</v>
      </c>
      <c r="E306" s="73" t="s">
        <v>702</v>
      </c>
      <c r="F306" s="73"/>
      <c r="G306" s="73" t="s">
        <v>930</v>
      </c>
      <c r="H306" s="73" t="s">
        <v>2265</v>
      </c>
      <c r="I306" s="76">
        <v>30665.15</v>
      </c>
      <c r="J306" s="76">
        <v>20</v>
      </c>
      <c r="K306" s="76">
        <v>27.75</v>
      </c>
      <c r="L306" s="77">
        <v>5.9999999999999995E-4</v>
      </c>
      <c r="M306" s="77">
        <v>7.8210316010354347E-6</v>
      </c>
      <c r="N306" s="77">
        <v>1.096002678159373E-6</v>
      </c>
    </row>
    <row r="307" spans="2:14">
      <c r="B307" s="73" t="s">
        <v>1190</v>
      </c>
      <c r="C307" s="74" t="s">
        <v>1191</v>
      </c>
      <c r="D307" s="73" t="s">
        <v>119</v>
      </c>
      <c r="E307" s="73" t="s">
        <v>702</v>
      </c>
      <c r="F307" s="73"/>
      <c r="G307" s="73" t="s">
        <v>791</v>
      </c>
      <c r="H307" s="73" t="s">
        <v>42</v>
      </c>
      <c r="I307" s="76">
        <v>480844.04</v>
      </c>
      <c r="J307" s="76">
        <v>495</v>
      </c>
      <c r="K307" s="76">
        <v>8306.82</v>
      </c>
      <c r="M307" s="77">
        <v>2.3411856477157898E-3</v>
      </c>
      <c r="N307" s="77">
        <v>3.2808277358514749E-4</v>
      </c>
    </row>
    <row r="308" spans="2:14">
      <c r="B308" s="73" t="s">
        <v>1343</v>
      </c>
      <c r="C308" s="74" t="s">
        <v>1344</v>
      </c>
      <c r="D308" s="73" t="s">
        <v>719</v>
      </c>
      <c r="E308" s="73" t="s">
        <v>702</v>
      </c>
      <c r="F308" s="73"/>
      <c r="G308" s="73" t="s">
        <v>791</v>
      </c>
      <c r="H308" s="73" t="s">
        <v>2265</v>
      </c>
      <c r="I308" s="76">
        <v>1291.75</v>
      </c>
      <c r="J308" s="76">
        <v>31350</v>
      </c>
      <c r="K308" s="76">
        <v>1832.06</v>
      </c>
      <c r="M308" s="77">
        <v>5.1634591549524242E-4</v>
      </c>
      <c r="N308" s="77">
        <v>7.235829429004184E-5</v>
      </c>
    </row>
    <row r="309" spans="2:14">
      <c r="B309" s="73" t="s">
        <v>1192</v>
      </c>
      <c r="C309" s="74" t="s">
        <v>1193</v>
      </c>
      <c r="D309" s="73" t="s">
        <v>1148</v>
      </c>
      <c r="E309" s="73" t="s">
        <v>702</v>
      </c>
      <c r="F309" s="73"/>
      <c r="G309" s="73" t="s">
        <v>1194</v>
      </c>
      <c r="H309" s="73" t="s">
        <v>42</v>
      </c>
      <c r="I309" s="76">
        <v>95333.29</v>
      </c>
      <c r="J309" s="76">
        <v>4250</v>
      </c>
      <c r="K309" s="76">
        <v>14140.31</v>
      </c>
      <c r="L309" s="77">
        <v>1.9E-3</v>
      </c>
      <c r="M309" s="77">
        <v>3.985290499403148E-3</v>
      </c>
      <c r="N309" s="77">
        <v>5.5847991459473021E-4</v>
      </c>
    </row>
    <row r="310" spans="2:14">
      <c r="B310" s="73" t="s">
        <v>1347</v>
      </c>
      <c r="C310" s="74" t="s">
        <v>1348</v>
      </c>
      <c r="D310" s="73" t="s">
        <v>767</v>
      </c>
      <c r="E310" s="73" t="s">
        <v>702</v>
      </c>
      <c r="F310" s="73"/>
      <c r="G310" s="73" t="s">
        <v>764</v>
      </c>
      <c r="H310" s="73" t="s">
        <v>42</v>
      </c>
      <c r="I310" s="76">
        <v>135070.19</v>
      </c>
      <c r="J310" s="76">
        <v>956</v>
      </c>
      <c r="K310" s="76">
        <v>4506.54</v>
      </c>
      <c r="M310" s="77">
        <v>1.2701186216695578E-3</v>
      </c>
      <c r="N310" s="77">
        <v>1.7798846519756186E-4</v>
      </c>
    </row>
    <row r="311" spans="2:14">
      <c r="B311" s="73" t="s">
        <v>1351</v>
      </c>
      <c r="C311" s="74" t="s">
        <v>1352</v>
      </c>
      <c r="D311" s="73" t="s">
        <v>727</v>
      </c>
      <c r="E311" s="73" t="s">
        <v>702</v>
      </c>
      <c r="F311" s="73"/>
      <c r="G311" s="73" t="s">
        <v>764</v>
      </c>
      <c r="H311" s="73" t="s">
        <v>46</v>
      </c>
      <c r="I311" s="76">
        <v>52097.94</v>
      </c>
      <c r="J311" s="76">
        <v>1590</v>
      </c>
      <c r="K311" s="76">
        <v>3298.93</v>
      </c>
      <c r="M311" s="77">
        <v>9.2976705512085858E-4</v>
      </c>
      <c r="N311" s="77">
        <v>1.3029319333550632E-4</v>
      </c>
    </row>
    <row r="312" spans="2:14">
      <c r="B312" s="73" t="s">
        <v>1359</v>
      </c>
      <c r="C312" s="74" t="s">
        <v>1360</v>
      </c>
      <c r="D312" s="73" t="s">
        <v>719</v>
      </c>
      <c r="E312" s="73" t="s">
        <v>702</v>
      </c>
      <c r="F312" s="73"/>
      <c r="G312" s="73" t="s">
        <v>764</v>
      </c>
      <c r="H312" s="73" t="s">
        <v>2265</v>
      </c>
      <c r="I312" s="76">
        <v>1720.07</v>
      </c>
      <c r="J312" s="76">
        <v>771</v>
      </c>
      <c r="K312" s="76">
        <v>60</v>
      </c>
      <c r="M312" s="77">
        <v>1.6910338596833374E-5</v>
      </c>
      <c r="N312" s="77">
        <v>2.3697355203445904E-6</v>
      </c>
    </row>
    <row r="313" spans="2:14">
      <c r="B313" s="73" t="s">
        <v>1365</v>
      </c>
      <c r="C313" s="74" t="s">
        <v>1366</v>
      </c>
      <c r="D313" s="73" t="s">
        <v>119</v>
      </c>
      <c r="E313" s="73" t="s">
        <v>702</v>
      </c>
      <c r="F313" s="73"/>
      <c r="G313" s="73" t="s">
        <v>764</v>
      </c>
      <c r="H313" s="73" t="s">
        <v>46</v>
      </c>
      <c r="I313" s="76">
        <v>2062424.5</v>
      </c>
      <c r="J313" s="76">
        <v>82</v>
      </c>
      <c r="K313" s="76">
        <v>6735.16</v>
      </c>
      <c r="M313" s="77">
        <v>1.8982306017308044E-3</v>
      </c>
      <c r="N313" s="77">
        <v>2.6600913145340122E-4</v>
      </c>
    </row>
    <row r="314" spans="2:14">
      <c r="B314" s="73" t="s">
        <v>1367</v>
      </c>
      <c r="C314" s="74" t="s">
        <v>1368</v>
      </c>
      <c r="D314" s="73" t="s">
        <v>119</v>
      </c>
      <c r="E314" s="73" t="s">
        <v>702</v>
      </c>
      <c r="F314" s="73"/>
      <c r="G314" s="73" t="s">
        <v>764</v>
      </c>
      <c r="H314" s="73" t="s">
        <v>46</v>
      </c>
      <c r="I314" s="76">
        <v>1161933.1399999999</v>
      </c>
      <c r="J314" s="76">
        <v>66</v>
      </c>
      <c r="K314" s="76">
        <v>3054.08</v>
      </c>
      <c r="M314" s="77">
        <v>8.6075878169694772E-4</v>
      </c>
      <c r="N314" s="77">
        <v>1.2062269763290011E-4</v>
      </c>
    </row>
    <row r="315" spans="2:14">
      <c r="B315" s="73" t="s">
        <v>1373</v>
      </c>
      <c r="C315" s="74" t="s">
        <v>1374</v>
      </c>
      <c r="D315" s="73" t="s">
        <v>767</v>
      </c>
      <c r="E315" s="73" t="s">
        <v>702</v>
      </c>
      <c r="F315" s="73"/>
      <c r="G315" s="73" t="s">
        <v>773</v>
      </c>
      <c r="H315" s="73" t="s">
        <v>42</v>
      </c>
      <c r="I315" s="76">
        <v>585.37</v>
      </c>
      <c r="J315" s="76">
        <v>1350</v>
      </c>
      <c r="K315" s="76">
        <v>27.58</v>
      </c>
      <c r="M315" s="77">
        <v>7.7731189750110733E-6</v>
      </c>
      <c r="N315" s="77">
        <v>1.0892884275183966E-6</v>
      </c>
    </row>
    <row r="316" spans="2:14">
      <c r="B316" s="73" t="s">
        <v>1197</v>
      </c>
      <c r="C316" s="74" t="s">
        <v>1198</v>
      </c>
      <c r="D316" s="73" t="s">
        <v>1148</v>
      </c>
      <c r="E316" s="73" t="s">
        <v>702</v>
      </c>
      <c r="F316" s="73"/>
      <c r="G316" s="73" t="s">
        <v>715</v>
      </c>
      <c r="H316" s="73" t="s">
        <v>42</v>
      </c>
      <c r="I316" s="76">
        <v>30929.5</v>
      </c>
      <c r="J316" s="76">
        <v>3561</v>
      </c>
      <c r="K316" s="76">
        <v>3843.88</v>
      </c>
      <c r="M316" s="77">
        <v>1.0833552054265979E-3</v>
      </c>
      <c r="N316" s="77">
        <v>1.5181631619903607E-4</v>
      </c>
    </row>
    <row r="317" spans="2:14">
      <c r="B317" s="73" t="s">
        <v>1199</v>
      </c>
      <c r="C317" s="74" t="s">
        <v>1200</v>
      </c>
      <c r="D317" s="73" t="s">
        <v>1148</v>
      </c>
      <c r="E317" s="73" t="s">
        <v>702</v>
      </c>
      <c r="F317" s="73"/>
      <c r="G317" s="73" t="s">
        <v>715</v>
      </c>
      <c r="H317" s="73" t="s">
        <v>42</v>
      </c>
      <c r="I317" s="76">
        <v>7293.71</v>
      </c>
      <c r="J317" s="76">
        <v>11800</v>
      </c>
      <c r="K317" s="76">
        <v>3003.7</v>
      </c>
      <c r="M317" s="77">
        <v>8.4655973405514001E-4</v>
      </c>
      <c r="N317" s="77">
        <v>1.1863290970765076E-4</v>
      </c>
    </row>
    <row r="318" spans="2:14">
      <c r="B318" s="73" t="s">
        <v>1201</v>
      </c>
      <c r="C318" s="74" t="s">
        <v>1202</v>
      </c>
      <c r="D318" s="73" t="s">
        <v>1148</v>
      </c>
      <c r="E318" s="73" t="s">
        <v>702</v>
      </c>
      <c r="F318" s="73"/>
      <c r="G318" s="73" t="s">
        <v>715</v>
      </c>
      <c r="H318" s="73" t="s">
        <v>42</v>
      </c>
      <c r="I318" s="76">
        <v>99554.84</v>
      </c>
      <c r="J318" s="76">
        <v>2261</v>
      </c>
      <c r="K318" s="76">
        <v>7855.76</v>
      </c>
      <c r="M318" s="77">
        <v>2.2140593589243291E-3</v>
      </c>
      <c r="N318" s="77">
        <v>3.1026789185503701E-4</v>
      </c>
    </row>
    <row r="319" spans="2:14">
      <c r="B319" s="73" t="s">
        <v>1211</v>
      </c>
      <c r="C319" s="74" t="s">
        <v>1212</v>
      </c>
      <c r="D319" s="73" t="s">
        <v>1148</v>
      </c>
      <c r="E319" s="73" t="s">
        <v>702</v>
      </c>
      <c r="F319" s="73"/>
      <c r="G319" s="73" t="s">
        <v>119</v>
      </c>
      <c r="H319" s="73" t="s">
        <v>42</v>
      </c>
      <c r="I319" s="76">
        <v>9485.99</v>
      </c>
      <c r="J319" s="76">
        <v>21523</v>
      </c>
      <c r="K319" s="76">
        <v>7125.43</v>
      </c>
      <c r="M319" s="77">
        <v>2.008223899133907E-3</v>
      </c>
      <c r="N319" s="77">
        <v>2.814230761454826E-4</v>
      </c>
    </row>
    <row r="320" spans="2:14">
      <c r="B320" s="73" t="s">
        <v>1213</v>
      </c>
      <c r="C320" s="74" t="s">
        <v>1214</v>
      </c>
      <c r="D320" s="73" t="s">
        <v>1148</v>
      </c>
      <c r="E320" s="73" t="s">
        <v>702</v>
      </c>
      <c r="F320" s="73"/>
      <c r="G320" s="73" t="s">
        <v>119</v>
      </c>
      <c r="H320" s="73" t="s">
        <v>42</v>
      </c>
      <c r="I320" s="76">
        <v>7918.89</v>
      </c>
      <c r="J320" s="76">
        <v>13232</v>
      </c>
      <c r="K320" s="76">
        <v>3656.92</v>
      </c>
      <c r="M320" s="77">
        <v>1.030662590358865E-3</v>
      </c>
      <c r="N320" s="77">
        <v>1.4443222031764233E-4</v>
      </c>
    </row>
    <row r="321" spans="2:14">
      <c r="B321" s="73" t="s">
        <v>1217</v>
      </c>
      <c r="C321" s="74" t="s">
        <v>1218</v>
      </c>
      <c r="D321" s="73" t="s">
        <v>1148</v>
      </c>
      <c r="E321" s="73" t="s">
        <v>702</v>
      </c>
      <c r="F321" s="73"/>
      <c r="G321" s="73" t="s">
        <v>119</v>
      </c>
      <c r="H321" s="73" t="s">
        <v>42</v>
      </c>
      <c r="I321" s="76">
        <v>94180.36</v>
      </c>
      <c r="J321" s="76">
        <v>2285</v>
      </c>
      <c r="K321" s="76">
        <v>7510.55</v>
      </c>
      <c r="M321" s="77">
        <v>2.1167657258074481E-3</v>
      </c>
      <c r="N321" s="77">
        <v>2.9663361853873442E-4</v>
      </c>
    </row>
    <row r="322" spans="2:14">
      <c r="B322" s="73" t="s">
        <v>1219</v>
      </c>
      <c r="C322" s="74" t="s">
        <v>1220</v>
      </c>
      <c r="D322" s="73" t="s">
        <v>1148</v>
      </c>
      <c r="E322" s="73" t="s">
        <v>702</v>
      </c>
      <c r="F322" s="73"/>
      <c r="G322" s="73" t="s">
        <v>119</v>
      </c>
      <c r="H322" s="73" t="s">
        <v>42</v>
      </c>
      <c r="I322" s="76">
        <v>269134.17</v>
      </c>
      <c r="J322" s="76">
        <v>175</v>
      </c>
      <c r="K322" s="76">
        <v>1643.74</v>
      </c>
      <c r="M322" s="77">
        <v>4.6326999941931482E-4</v>
      </c>
      <c r="N322" s="77">
        <v>6.4920484403520288E-5</v>
      </c>
    </row>
    <row r="323" spans="2:14">
      <c r="B323" s="73" t="s">
        <v>1223</v>
      </c>
      <c r="C323" s="74" t="s">
        <v>1224</v>
      </c>
      <c r="D323" s="73" t="s">
        <v>727</v>
      </c>
      <c r="E323" s="73" t="s">
        <v>702</v>
      </c>
      <c r="F323" s="73"/>
      <c r="G323" s="73" t="s">
        <v>119</v>
      </c>
      <c r="H323" s="73" t="s">
        <v>46</v>
      </c>
      <c r="I323" s="76">
        <v>23548.55</v>
      </c>
      <c r="J323" s="76">
        <v>8249</v>
      </c>
      <c r="K323" s="76">
        <v>7736.09</v>
      </c>
      <c r="M323" s="77">
        <v>2.180331688592945E-3</v>
      </c>
      <c r="N323" s="77">
        <v>3.0554145435970974E-4</v>
      </c>
    </row>
    <row r="324" spans="2:14">
      <c r="B324" s="73" t="s">
        <v>1225</v>
      </c>
      <c r="C324" s="74" t="s">
        <v>1226</v>
      </c>
      <c r="D324" s="73" t="s">
        <v>1148</v>
      </c>
      <c r="E324" s="73" t="s">
        <v>702</v>
      </c>
      <c r="F324" s="73"/>
      <c r="G324" s="73" t="s">
        <v>119</v>
      </c>
      <c r="H324" s="73" t="s">
        <v>42</v>
      </c>
      <c r="I324" s="76">
        <v>50072.160000000003</v>
      </c>
      <c r="J324" s="76">
        <v>3490</v>
      </c>
      <c r="K324" s="76">
        <v>6098.84</v>
      </c>
      <c r="M324" s="77">
        <v>1.7188908241318542E-3</v>
      </c>
      <c r="N324" s="77">
        <v>2.408772963483067E-4</v>
      </c>
    </row>
    <row r="325" spans="2:14">
      <c r="B325" s="73" t="s">
        <v>1229</v>
      </c>
      <c r="C325" s="74" t="s">
        <v>1230</v>
      </c>
      <c r="D325" s="73" t="s">
        <v>1148</v>
      </c>
      <c r="E325" s="73" t="s">
        <v>702</v>
      </c>
      <c r="F325" s="73"/>
      <c r="G325" s="73" t="s">
        <v>119</v>
      </c>
      <c r="H325" s="73" t="s">
        <v>42</v>
      </c>
      <c r="I325" s="76">
        <v>16150.36</v>
      </c>
      <c r="J325" s="76">
        <v>10571</v>
      </c>
      <c r="K325" s="76">
        <v>5958.32</v>
      </c>
      <c r="M325" s="77">
        <v>1.6792868111380702E-3</v>
      </c>
      <c r="N325" s="77">
        <v>2.3532737575965965E-4</v>
      </c>
    </row>
    <row r="326" spans="2:14">
      <c r="B326" s="73" t="s">
        <v>1231</v>
      </c>
      <c r="C326" s="74" t="s">
        <v>1232</v>
      </c>
      <c r="D326" s="73" t="s">
        <v>1148</v>
      </c>
      <c r="E326" s="73" t="s">
        <v>702</v>
      </c>
      <c r="F326" s="73"/>
      <c r="G326" s="73" t="s">
        <v>119</v>
      </c>
      <c r="H326" s="73" t="s">
        <v>42</v>
      </c>
      <c r="I326" s="76">
        <v>16623.21</v>
      </c>
      <c r="J326" s="76">
        <v>1180</v>
      </c>
      <c r="K326" s="76">
        <v>684.58</v>
      </c>
      <c r="M326" s="77">
        <v>1.9294132661033651E-4</v>
      </c>
      <c r="N326" s="77">
        <v>2.7037892375291665E-5</v>
      </c>
    </row>
    <row r="327" spans="2:14">
      <c r="B327" s="73" t="s">
        <v>1235</v>
      </c>
      <c r="C327" s="74" t="s">
        <v>1236</v>
      </c>
      <c r="D327" s="73" t="s">
        <v>1161</v>
      </c>
      <c r="E327" s="73" t="s">
        <v>702</v>
      </c>
      <c r="F327" s="73"/>
      <c r="G327" s="73" t="s">
        <v>813</v>
      </c>
      <c r="H327" s="73" t="s">
        <v>46</v>
      </c>
      <c r="I327" s="76">
        <v>30886.37</v>
      </c>
      <c r="J327" s="76">
        <v>6638</v>
      </c>
      <c r="K327" s="76">
        <v>8165.07</v>
      </c>
      <c r="M327" s="77">
        <v>2.301234972780771E-3</v>
      </c>
      <c r="N327" s="77">
        <v>3.2248427341833344E-4</v>
      </c>
    </row>
    <row r="328" spans="2:14">
      <c r="B328" s="73" t="s">
        <v>1237</v>
      </c>
      <c r="C328" s="74" t="s">
        <v>1238</v>
      </c>
      <c r="D328" s="73" t="s">
        <v>1148</v>
      </c>
      <c r="E328" s="73" t="s">
        <v>702</v>
      </c>
      <c r="F328" s="73"/>
      <c r="G328" s="73" t="s">
        <v>813</v>
      </c>
      <c r="H328" s="73" t="s">
        <v>42</v>
      </c>
      <c r="I328" s="76">
        <v>41386.18</v>
      </c>
      <c r="J328" s="76">
        <v>3608</v>
      </c>
      <c r="K328" s="76">
        <v>5211.32</v>
      </c>
      <c r="M328" s="77">
        <v>1.4687530956074947E-3</v>
      </c>
      <c r="N328" s="77">
        <v>2.0582416853136951E-4</v>
      </c>
    </row>
    <row r="329" spans="2:14">
      <c r="B329" s="73" t="s">
        <v>1239</v>
      </c>
      <c r="C329" s="74" t="s">
        <v>1240</v>
      </c>
      <c r="D329" s="73" t="s">
        <v>1148</v>
      </c>
      <c r="E329" s="73" t="s">
        <v>702</v>
      </c>
      <c r="F329" s="73"/>
      <c r="G329" s="73" t="s">
        <v>813</v>
      </c>
      <c r="H329" s="73" t="s">
        <v>42</v>
      </c>
      <c r="I329" s="76">
        <v>2191.69</v>
      </c>
      <c r="J329" s="76">
        <v>752</v>
      </c>
      <c r="K329" s="76">
        <v>57.52</v>
      </c>
      <c r="M329" s="77">
        <v>1.6211377934830927E-5</v>
      </c>
      <c r="N329" s="77">
        <v>2.2717864521703476E-6</v>
      </c>
    </row>
    <row r="330" spans="2:14">
      <c r="B330" s="73" t="s">
        <v>1243</v>
      </c>
      <c r="C330" s="74" t="s">
        <v>1244</v>
      </c>
      <c r="D330" s="73" t="s">
        <v>727</v>
      </c>
      <c r="E330" s="73" t="s">
        <v>702</v>
      </c>
      <c r="F330" s="73"/>
      <c r="G330" s="73" t="s">
        <v>813</v>
      </c>
      <c r="H330" s="73" t="s">
        <v>46</v>
      </c>
      <c r="I330" s="76">
        <v>11722.04</v>
      </c>
      <c r="J330" s="76">
        <v>12079</v>
      </c>
      <c r="K330" s="76">
        <v>5638.84</v>
      </c>
      <c r="M330" s="77">
        <v>1.5892448948894649E-3</v>
      </c>
      <c r="N330" s="77">
        <v>2.2270932402566486E-4</v>
      </c>
    </row>
    <row r="331" spans="2:14">
      <c r="B331" s="73" t="s">
        <v>1245</v>
      </c>
      <c r="C331" s="74" t="s">
        <v>1246</v>
      </c>
      <c r="D331" s="73" t="s">
        <v>719</v>
      </c>
      <c r="E331" s="73" t="s">
        <v>702</v>
      </c>
      <c r="F331" s="73"/>
      <c r="G331" s="73" t="s">
        <v>813</v>
      </c>
      <c r="H331" s="73" t="s">
        <v>2265</v>
      </c>
      <c r="I331" s="76">
        <v>47784.23</v>
      </c>
      <c r="J331" s="76">
        <v>3499</v>
      </c>
      <c r="K331" s="76">
        <v>7563.99</v>
      </c>
      <c r="M331" s="77">
        <v>2.1318272007176944E-3</v>
      </c>
      <c r="N331" s="77">
        <v>2.9874426297552133E-4</v>
      </c>
    </row>
    <row r="332" spans="2:14">
      <c r="B332" s="73" t="s">
        <v>1247</v>
      </c>
      <c r="C332" s="74" t="s">
        <v>1248</v>
      </c>
      <c r="D332" s="73" t="s">
        <v>1148</v>
      </c>
      <c r="E332" s="73" t="s">
        <v>702</v>
      </c>
      <c r="F332" s="73"/>
      <c r="G332" s="73" t="s">
        <v>813</v>
      </c>
      <c r="H332" s="73" t="s">
        <v>42</v>
      </c>
      <c r="I332" s="76">
        <v>69325.06</v>
      </c>
      <c r="J332" s="76">
        <v>2324</v>
      </c>
      <c r="K332" s="76">
        <v>5622.79</v>
      </c>
      <c r="M332" s="77">
        <v>1.5847213793148121E-3</v>
      </c>
      <c r="N332" s="77">
        <v>2.2207541977397265E-4</v>
      </c>
    </row>
    <row r="333" spans="2:14">
      <c r="B333" s="73" t="s">
        <v>1249</v>
      </c>
      <c r="C333" s="74" t="s">
        <v>1250</v>
      </c>
      <c r="D333" s="73" t="s">
        <v>1148</v>
      </c>
      <c r="E333" s="73" t="s">
        <v>702</v>
      </c>
      <c r="F333" s="73"/>
      <c r="G333" s="73" t="s">
        <v>918</v>
      </c>
      <c r="H333" s="73" t="s">
        <v>42</v>
      </c>
      <c r="I333" s="76">
        <v>6251.75</v>
      </c>
      <c r="J333" s="76">
        <v>15178</v>
      </c>
      <c r="K333" s="76">
        <v>3311.63</v>
      </c>
      <c r="M333" s="77">
        <v>9.3334641012385506E-4</v>
      </c>
      <c r="N333" s="77">
        <v>1.3079478735397926E-4</v>
      </c>
    </row>
    <row r="334" spans="2:14">
      <c r="B334" s="73" t="s">
        <v>1251</v>
      </c>
      <c r="C334" s="74" t="s">
        <v>1252</v>
      </c>
      <c r="D334" s="73" t="s">
        <v>1148</v>
      </c>
      <c r="E334" s="73" t="s">
        <v>702</v>
      </c>
      <c r="F334" s="73"/>
      <c r="G334" s="73" t="s">
        <v>918</v>
      </c>
      <c r="H334" s="73" t="s">
        <v>42</v>
      </c>
      <c r="I334" s="76">
        <v>10602.35</v>
      </c>
      <c r="J334" s="76">
        <v>24402</v>
      </c>
      <c r="K334" s="76">
        <v>9029.27</v>
      </c>
      <c r="M334" s="77">
        <v>2.5448002163704947E-3</v>
      </c>
      <c r="N334" s="77">
        <v>3.5661636402969672E-4</v>
      </c>
    </row>
    <row r="335" spans="2:14">
      <c r="B335" s="73" t="s">
        <v>1255</v>
      </c>
      <c r="C335" s="74" t="s">
        <v>1256</v>
      </c>
      <c r="D335" s="73" t="s">
        <v>1148</v>
      </c>
      <c r="E335" s="73" t="s">
        <v>702</v>
      </c>
      <c r="F335" s="73"/>
      <c r="G335" s="73" t="s">
        <v>918</v>
      </c>
      <c r="H335" s="73" t="s">
        <v>42</v>
      </c>
      <c r="I335" s="76">
        <v>8283.57</v>
      </c>
      <c r="J335" s="76">
        <v>27188</v>
      </c>
      <c r="K335" s="76">
        <v>7859.96</v>
      </c>
      <c r="M335" s="77">
        <v>2.2152430826261073E-3</v>
      </c>
      <c r="N335" s="77">
        <v>3.1043377334146111E-4</v>
      </c>
    </row>
    <row r="336" spans="2:14">
      <c r="B336" s="73" t="s">
        <v>1257</v>
      </c>
      <c r="C336" s="74" t="s">
        <v>1258</v>
      </c>
      <c r="D336" s="73" t="s">
        <v>1148</v>
      </c>
      <c r="E336" s="73" t="s">
        <v>702</v>
      </c>
      <c r="F336" s="73"/>
      <c r="G336" s="73" t="s">
        <v>918</v>
      </c>
      <c r="H336" s="73" t="s">
        <v>42</v>
      </c>
      <c r="I336" s="76">
        <v>19276.240000000002</v>
      </c>
      <c r="J336" s="76">
        <v>5582</v>
      </c>
      <c r="K336" s="76">
        <v>3755.24</v>
      </c>
      <c r="M336" s="77">
        <v>1.0583729985395424E-3</v>
      </c>
      <c r="N336" s="77">
        <v>1.4831542692364698E-4</v>
      </c>
    </row>
    <row r="337" spans="2:14">
      <c r="B337" s="73" t="s">
        <v>1259</v>
      </c>
      <c r="C337" s="74" t="s">
        <v>1260</v>
      </c>
      <c r="D337" s="73" t="s">
        <v>1148</v>
      </c>
      <c r="E337" s="73" t="s">
        <v>702</v>
      </c>
      <c r="F337" s="73"/>
      <c r="G337" s="73" t="s">
        <v>918</v>
      </c>
      <c r="H337" s="73" t="s">
        <v>42</v>
      </c>
      <c r="I337" s="76">
        <v>20211.5</v>
      </c>
      <c r="J337" s="76">
        <v>13170</v>
      </c>
      <c r="K337" s="76">
        <v>9289.8700000000008</v>
      </c>
      <c r="M337" s="77">
        <v>2.6182474536760743E-3</v>
      </c>
      <c r="N337" s="77">
        <v>3.6690891530639339E-4</v>
      </c>
    </row>
    <row r="338" spans="2:14">
      <c r="B338" s="73" t="s">
        <v>1261</v>
      </c>
      <c r="C338" s="74" t="s">
        <v>1262</v>
      </c>
      <c r="D338" s="73" t="s">
        <v>1148</v>
      </c>
      <c r="E338" s="73" t="s">
        <v>702</v>
      </c>
      <c r="F338" s="73"/>
      <c r="G338" s="73" t="s">
        <v>918</v>
      </c>
      <c r="H338" s="73" t="s">
        <v>42</v>
      </c>
      <c r="I338" s="76">
        <v>10849.92</v>
      </c>
      <c r="J338" s="76">
        <v>8871</v>
      </c>
      <c r="K338" s="76">
        <v>3359.11</v>
      </c>
      <c r="M338" s="77">
        <v>9.4672812473348253E-4</v>
      </c>
      <c r="N338" s="77">
        <v>1.3267003806241196E-4</v>
      </c>
    </row>
    <row r="339" spans="2:14">
      <c r="B339" s="73" t="s">
        <v>1263</v>
      </c>
      <c r="C339" s="74" t="s">
        <v>1264</v>
      </c>
      <c r="D339" s="73" t="s">
        <v>1148</v>
      </c>
      <c r="E339" s="73" t="s">
        <v>702</v>
      </c>
      <c r="F339" s="73"/>
      <c r="G339" s="73" t="s">
        <v>918</v>
      </c>
      <c r="H339" s="73" t="s">
        <v>42</v>
      </c>
      <c r="I339" s="76">
        <v>27768.2</v>
      </c>
      <c r="J339" s="76">
        <v>6434</v>
      </c>
      <c r="K339" s="76">
        <v>6235.25</v>
      </c>
      <c r="M339" s="77">
        <v>1.7573364789317549E-3</v>
      </c>
      <c r="N339" s="77">
        <v>2.4626489005381011E-4</v>
      </c>
    </row>
    <row r="340" spans="2:14">
      <c r="B340" s="73" t="s">
        <v>1265</v>
      </c>
      <c r="C340" s="74" t="s">
        <v>1266</v>
      </c>
      <c r="D340" s="73" t="s">
        <v>1148</v>
      </c>
      <c r="E340" s="73" t="s">
        <v>702</v>
      </c>
      <c r="F340" s="73"/>
      <c r="G340" s="73" t="s">
        <v>918</v>
      </c>
      <c r="H340" s="73" t="s">
        <v>42</v>
      </c>
      <c r="I340" s="76">
        <v>280423.67</v>
      </c>
      <c r="J340" s="76">
        <v>3876</v>
      </c>
      <c r="K340" s="76">
        <v>37933.58</v>
      </c>
      <c r="M340" s="77">
        <v>1.0691161366501108E-2</v>
      </c>
      <c r="N340" s="77">
        <v>1.4982091989972192E-3</v>
      </c>
    </row>
    <row r="341" spans="2:14">
      <c r="B341" s="73" t="s">
        <v>1267</v>
      </c>
      <c r="C341" s="74" t="s">
        <v>1268</v>
      </c>
      <c r="D341" s="73" t="s">
        <v>744</v>
      </c>
      <c r="E341" s="73" t="s">
        <v>702</v>
      </c>
      <c r="F341" s="73"/>
      <c r="G341" s="73" t="s">
        <v>918</v>
      </c>
      <c r="H341" s="73" t="s">
        <v>42</v>
      </c>
      <c r="I341" s="76">
        <v>12638.96</v>
      </c>
      <c r="J341" s="76">
        <v>8419</v>
      </c>
      <c r="K341" s="76">
        <v>3713.62</v>
      </c>
      <c r="M341" s="77">
        <v>1.0466428603328724E-3</v>
      </c>
      <c r="N341" s="77">
        <v>1.4667162038436797E-4</v>
      </c>
    </row>
    <row r="342" spans="2:14">
      <c r="B342" s="73" t="s">
        <v>1269</v>
      </c>
      <c r="C342" s="74" t="s">
        <v>1270</v>
      </c>
      <c r="D342" s="73" t="s">
        <v>744</v>
      </c>
      <c r="E342" s="73" t="s">
        <v>702</v>
      </c>
      <c r="F342" s="73"/>
      <c r="G342" s="73" t="s">
        <v>918</v>
      </c>
      <c r="H342" s="73" t="s">
        <v>44</v>
      </c>
      <c r="I342" s="76">
        <v>12920.29</v>
      </c>
      <c r="J342" s="76">
        <v>8045</v>
      </c>
      <c r="K342" s="76">
        <v>3786.67</v>
      </c>
      <c r="M342" s="77">
        <v>1.0672311975745172E-3</v>
      </c>
      <c r="N342" s="77">
        <v>1.495567733803875E-4</v>
      </c>
    </row>
    <row r="343" spans="2:14">
      <c r="B343" s="73" t="s">
        <v>1271</v>
      </c>
      <c r="C343" s="74" t="s">
        <v>1272</v>
      </c>
      <c r="D343" s="73" t="s">
        <v>744</v>
      </c>
      <c r="E343" s="73" t="s">
        <v>702</v>
      </c>
      <c r="F343" s="73"/>
      <c r="G343" s="73" t="s">
        <v>918</v>
      </c>
      <c r="H343" s="73" t="s">
        <v>44</v>
      </c>
      <c r="I343" s="76">
        <v>5303.57</v>
      </c>
      <c r="J343" s="76">
        <v>24690</v>
      </c>
      <c r="K343" s="76">
        <v>4770.33</v>
      </c>
      <c r="M343" s="77">
        <v>1.3444649253105357E-3</v>
      </c>
      <c r="N343" s="77">
        <v>1.8840700741275682E-4</v>
      </c>
    </row>
    <row r="344" spans="2:14">
      <c r="B344" s="73" t="s">
        <v>1273</v>
      </c>
      <c r="C344" s="74" t="s">
        <v>1274</v>
      </c>
      <c r="D344" s="73" t="s">
        <v>1148</v>
      </c>
      <c r="E344" s="73" t="s">
        <v>702</v>
      </c>
      <c r="F344" s="73"/>
      <c r="G344" s="73" t="s">
        <v>918</v>
      </c>
      <c r="H344" s="73" t="s">
        <v>42</v>
      </c>
      <c r="I344" s="76">
        <v>1041.96</v>
      </c>
      <c r="J344" s="76">
        <v>5325</v>
      </c>
      <c r="K344" s="76">
        <v>193.64</v>
      </c>
      <c r="M344" s="77">
        <v>5.4575299431513565E-5</v>
      </c>
      <c r="N344" s="77">
        <v>7.647926435992108E-6</v>
      </c>
    </row>
    <row r="345" spans="2:14">
      <c r="B345" s="73" t="s">
        <v>1277</v>
      </c>
      <c r="C345" s="74" t="s">
        <v>1278</v>
      </c>
      <c r="D345" s="73" t="s">
        <v>1148</v>
      </c>
      <c r="E345" s="73" t="s">
        <v>702</v>
      </c>
      <c r="F345" s="73"/>
      <c r="G345" s="73" t="s">
        <v>918</v>
      </c>
      <c r="H345" s="73" t="s">
        <v>42</v>
      </c>
      <c r="I345" s="76">
        <v>9333.4500000000007</v>
      </c>
      <c r="J345" s="76">
        <v>3337</v>
      </c>
      <c r="K345" s="76">
        <v>1086.99</v>
      </c>
      <c r="M345" s="77">
        <v>3.063561491895318E-4</v>
      </c>
      <c r="N345" s="77">
        <v>4.2931313554322771E-5</v>
      </c>
    </row>
    <row r="346" spans="2:14">
      <c r="B346" s="73" t="s">
        <v>1279</v>
      </c>
      <c r="C346" s="74" t="s">
        <v>1280</v>
      </c>
      <c r="D346" s="73" t="s">
        <v>119</v>
      </c>
      <c r="E346" s="73" t="s">
        <v>702</v>
      </c>
      <c r="F346" s="73"/>
      <c r="G346" s="73" t="s">
        <v>918</v>
      </c>
      <c r="H346" s="73" t="s">
        <v>42</v>
      </c>
      <c r="I346" s="76">
        <v>340762.09</v>
      </c>
      <c r="J346" s="76">
        <v>3283</v>
      </c>
      <c r="K346" s="76">
        <v>39043.4</v>
      </c>
      <c r="M346" s="77">
        <v>1.1003951899526736E-2</v>
      </c>
      <c r="N346" s="77">
        <v>1.5420421969170332E-3</v>
      </c>
    </row>
    <row r="347" spans="2:14">
      <c r="B347" s="73" t="s">
        <v>1291</v>
      </c>
      <c r="C347" s="74" t="s">
        <v>1292</v>
      </c>
      <c r="D347" s="73" t="s">
        <v>1148</v>
      </c>
      <c r="E347" s="73" t="s">
        <v>702</v>
      </c>
      <c r="F347" s="73"/>
      <c r="G347" s="73" t="s">
        <v>720</v>
      </c>
      <c r="H347" s="73" t="s">
        <v>42</v>
      </c>
      <c r="I347" s="76">
        <v>62517.52</v>
      </c>
      <c r="J347" s="76">
        <v>2432</v>
      </c>
      <c r="K347" s="76">
        <v>5306.29</v>
      </c>
      <c r="M347" s="77">
        <v>1.495519343216516E-3</v>
      </c>
      <c r="N347" s="77">
        <v>2.0957506490415495E-4</v>
      </c>
    </row>
    <row r="348" spans="2:14">
      <c r="B348" s="73" t="s">
        <v>1297</v>
      </c>
      <c r="C348" s="74" t="s">
        <v>1298</v>
      </c>
      <c r="D348" s="73" t="s">
        <v>1148</v>
      </c>
      <c r="E348" s="73" t="s">
        <v>702</v>
      </c>
      <c r="F348" s="73"/>
      <c r="G348" s="73" t="s">
        <v>720</v>
      </c>
      <c r="H348" s="73" t="s">
        <v>42</v>
      </c>
      <c r="I348" s="76">
        <v>45533.599999999999</v>
      </c>
      <c r="J348" s="76">
        <v>6698</v>
      </c>
      <c r="K348" s="76">
        <v>10643.94</v>
      </c>
      <c r="M348" s="77">
        <v>2.9998771567396436E-3</v>
      </c>
      <c r="N348" s="77">
        <v>4.2038871157361004E-4</v>
      </c>
    </row>
    <row r="349" spans="2:14">
      <c r="B349" s="73" t="s">
        <v>1305</v>
      </c>
      <c r="C349" s="74" t="s">
        <v>1306</v>
      </c>
      <c r="D349" s="73" t="s">
        <v>744</v>
      </c>
      <c r="E349" s="73" t="s">
        <v>702</v>
      </c>
      <c r="F349" s="73"/>
      <c r="G349" s="73" t="s">
        <v>720</v>
      </c>
      <c r="H349" s="73" t="s">
        <v>44</v>
      </c>
      <c r="I349" s="76">
        <v>163032.99</v>
      </c>
      <c r="J349" s="76">
        <v>1410</v>
      </c>
      <c r="K349" s="76">
        <v>8374.4</v>
      </c>
      <c r="M349" s="77">
        <v>2.3602323257553566E-3</v>
      </c>
      <c r="N349" s="77">
        <v>3.307518856928956E-4</v>
      </c>
    </row>
    <row r="350" spans="2:14">
      <c r="B350" s="73" t="s">
        <v>1313</v>
      </c>
      <c r="C350" s="74" t="s">
        <v>1314</v>
      </c>
      <c r="D350" s="73" t="s">
        <v>1148</v>
      </c>
      <c r="E350" s="73" t="s">
        <v>702</v>
      </c>
      <c r="F350" s="73"/>
      <c r="G350" s="73" t="s">
        <v>720</v>
      </c>
      <c r="H350" s="73" t="s">
        <v>42</v>
      </c>
      <c r="I350" s="76">
        <v>10419.59</v>
      </c>
      <c r="J350" s="76">
        <v>9115</v>
      </c>
      <c r="K350" s="76">
        <v>3314.61</v>
      </c>
      <c r="M350" s="77">
        <v>9.3418629027416445E-4</v>
      </c>
      <c r="N350" s="77">
        <v>1.3091248421815639E-4</v>
      </c>
    </row>
    <row r="351" spans="2:14">
      <c r="B351" s="73" t="s">
        <v>1325</v>
      </c>
      <c r="C351" s="74" t="s">
        <v>1326</v>
      </c>
      <c r="D351" s="73" t="s">
        <v>119</v>
      </c>
      <c r="E351" s="73" t="s">
        <v>702</v>
      </c>
      <c r="F351" s="73"/>
      <c r="G351" s="73" t="s">
        <v>119</v>
      </c>
      <c r="H351" s="73" t="s">
        <v>42</v>
      </c>
      <c r="I351" s="76">
        <v>17523.240000000002</v>
      </c>
      <c r="J351" s="76">
        <v>10959</v>
      </c>
      <c r="K351" s="76">
        <v>6702.1</v>
      </c>
      <c r="M351" s="77">
        <v>1.8889130051639492E-3</v>
      </c>
      <c r="N351" s="77">
        <v>2.6470340718169134E-4</v>
      </c>
    </row>
    <row r="352" spans="2:14">
      <c r="B352" s="73" t="s">
        <v>1327</v>
      </c>
      <c r="C352" s="74" t="s">
        <v>1328</v>
      </c>
      <c r="D352" s="73" t="s">
        <v>1148</v>
      </c>
      <c r="E352" s="73" t="s">
        <v>702</v>
      </c>
      <c r="F352" s="73"/>
      <c r="G352" s="73" t="s">
        <v>119</v>
      </c>
      <c r="H352" s="73" t="s">
        <v>42</v>
      </c>
      <c r="I352" s="76">
        <v>30967.01</v>
      </c>
      <c r="J352" s="76">
        <v>3141</v>
      </c>
      <c r="K352" s="76">
        <v>3394.63</v>
      </c>
      <c r="M352" s="77">
        <v>9.5673904518280787E-4</v>
      </c>
      <c r="N352" s="77">
        <v>1.3407292149045596E-4</v>
      </c>
    </row>
    <row r="353" spans="2:14">
      <c r="B353" s="73" t="s">
        <v>1329</v>
      </c>
      <c r="C353" s="74" t="s">
        <v>1330</v>
      </c>
      <c r="D353" s="73" t="s">
        <v>1148</v>
      </c>
      <c r="E353" s="73" t="s">
        <v>702</v>
      </c>
      <c r="F353" s="73"/>
      <c r="G353" s="73" t="s">
        <v>119</v>
      </c>
      <c r="H353" s="73" t="s">
        <v>42</v>
      </c>
      <c r="I353" s="76">
        <v>19486.66</v>
      </c>
      <c r="J353" s="76">
        <v>365</v>
      </c>
      <c r="K353" s="76">
        <v>248.23</v>
      </c>
      <c r="M353" s="77">
        <v>6.9960889164865801E-5</v>
      </c>
      <c r="N353" s="77">
        <v>9.8039908035856278E-6</v>
      </c>
    </row>
    <row r="354" spans="2:14">
      <c r="B354" s="73" t="s">
        <v>1333</v>
      </c>
      <c r="C354" s="74" t="s">
        <v>1334</v>
      </c>
      <c r="D354" s="73" t="s">
        <v>1148</v>
      </c>
      <c r="E354" s="73" t="s">
        <v>702</v>
      </c>
      <c r="F354" s="73"/>
      <c r="G354" s="73" t="s">
        <v>119</v>
      </c>
      <c r="H354" s="73" t="s">
        <v>42</v>
      </c>
      <c r="I354" s="76">
        <v>125585.43</v>
      </c>
      <c r="J354" s="76">
        <v>1105</v>
      </c>
      <c r="K354" s="76">
        <v>4843.1400000000003</v>
      </c>
      <c r="M354" s="77">
        <v>1.3649856211977931E-3</v>
      </c>
      <c r="N354" s="77">
        <v>1.9128268146669501E-4</v>
      </c>
    </row>
    <row r="355" spans="2:14">
      <c r="B355" s="73" t="s">
        <v>1335</v>
      </c>
      <c r="C355" s="74" t="s">
        <v>1336</v>
      </c>
      <c r="D355" s="73" t="s">
        <v>1148</v>
      </c>
      <c r="E355" s="73" t="s">
        <v>702</v>
      </c>
      <c r="F355" s="73"/>
      <c r="G355" s="73" t="s">
        <v>119</v>
      </c>
      <c r="H355" s="73" t="s">
        <v>42</v>
      </c>
      <c r="I355" s="76">
        <v>60687.01</v>
      </c>
      <c r="J355" s="76">
        <v>3147</v>
      </c>
      <c r="K355" s="76">
        <v>6665.27</v>
      </c>
      <c r="M355" s="77">
        <v>1.8785328756552597E-3</v>
      </c>
      <c r="N355" s="77">
        <v>2.6324878452811982E-4</v>
      </c>
    </row>
    <row r="356" spans="2:14">
      <c r="B356" s="73" t="s">
        <v>1337</v>
      </c>
      <c r="C356" s="74" t="s">
        <v>1338</v>
      </c>
      <c r="D356" s="73" t="s">
        <v>1148</v>
      </c>
      <c r="E356" s="73" t="s">
        <v>702</v>
      </c>
      <c r="F356" s="73"/>
      <c r="G356" s="73" t="s">
        <v>119</v>
      </c>
      <c r="H356" s="73" t="s">
        <v>42</v>
      </c>
      <c r="I356" s="76">
        <v>60607.89</v>
      </c>
      <c r="J356" s="76">
        <v>2251</v>
      </c>
      <c r="K356" s="76">
        <v>4761.3500000000004</v>
      </c>
      <c r="M356" s="77">
        <v>1.3419340113005431E-3</v>
      </c>
      <c r="N356" s="77">
        <v>1.8805233699654527E-4</v>
      </c>
    </row>
    <row r="357" spans="2:14">
      <c r="B357" s="73" t="s">
        <v>1341</v>
      </c>
      <c r="C357" s="74" t="s">
        <v>1342</v>
      </c>
      <c r="D357" s="73" t="s">
        <v>1148</v>
      </c>
      <c r="E357" s="73" t="s">
        <v>702</v>
      </c>
      <c r="F357" s="73"/>
      <c r="G357" s="73" t="s">
        <v>119</v>
      </c>
      <c r="H357" s="73" t="s">
        <v>42</v>
      </c>
      <c r="I357" s="76">
        <v>46465.42</v>
      </c>
      <c r="J357" s="76">
        <v>1109</v>
      </c>
      <c r="K357" s="76">
        <v>1798.4</v>
      </c>
      <c r="M357" s="77">
        <v>5.06859215542419E-4</v>
      </c>
      <c r="N357" s="77">
        <v>7.1028872663128525E-5</v>
      </c>
    </row>
    <row r="358" spans="2:14">
      <c r="B358" s="73" t="s">
        <v>1345</v>
      </c>
      <c r="C358" s="74" t="s">
        <v>1346</v>
      </c>
      <c r="D358" s="73" t="s">
        <v>1148</v>
      </c>
      <c r="E358" s="73" t="s">
        <v>702</v>
      </c>
      <c r="F358" s="73"/>
      <c r="G358" s="73" t="s">
        <v>119</v>
      </c>
      <c r="H358" s="73" t="s">
        <v>42</v>
      </c>
      <c r="I358" s="76">
        <v>50321.37</v>
      </c>
      <c r="J358" s="76">
        <v>4010</v>
      </c>
      <c r="K358" s="76">
        <v>7042.43</v>
      </c>
      <c r="M358" s="77">
        <v>1.9848312640749544E-3</v>
      </c>
      <c r="N358" s="77">
        <v>2.7814494200900593E-4</v>
      </c>
    </row>
    <row r="359" spans="2:14">
      <c r="B359" s="73" t="s">
        <v>1349</v>
      </c>
      <c r="C359" s="74" t="s">
        <v>1350</v>
      </c>
      <c r="D359" s="73" t="s">
        <v>1148</v>
      </c>
      <c r="E359" s="73" t="s">
        <v>702</v>
      </c>
      <c r="F359" s="73"/>
      <c r="G359" s="73" t="s">
        <v>764</v>
      </c>
      <c r="H359" s="73" t="s">
        <v>42</v>
      </c>
      <c r="I359" s="76">
        <v>8609.2900000000009</v>
      </c>
      <c r="J359" s="76">
        <v>5269</v>
      </c>
      <c r="K359" s="76">
        <v>1583.15</v>
      </c>
      <c r="M359" s="77">
        <v>4.4619337582627928E-4</v>
      </c>
      <c r="N359" s="77">
        <v>6.2527446483892304E-5</v>
      </c>
    </row>
    <row r="360" spans="2:14">
      <c r="B360" s="73" t="s">
        <v>1357</v>
      </c>
      <c r="C360" s="74" t="s">
        <v>1358</v>
      </c>
      <c r="D360" s="73" t="s">
        <v>1148</v>
      </c>
      <c r="E360" s="73" t="s">
        <v>702</v>
      </c>
      <c r="F360" s="73"/>
      <c r="G360" s="73" t="s">
        <v>764</v>
      </c>
      <c r="H360" s="73" t="s">
        <v>42</v>
      </c>
      <c r="I360" s="76">
        <v>23157.83</v>
      </c>
      <c r="J360" s="76">
        <v>916</v>
      </c>
      <c r="K360" s="76">
        <v>740.32</v>
      </c>
      <c r="M360" s="77">
        <v>2.0865103116679472E-4</v>
      </c>
      <c r="N360" s="77">
        <v>2.9239376673691789E-5</v>
      </c>
    </row>
    <row r="361" spans="2:14">
      <c r="B361" s="73" t="s">
        <v>1361</v>
      </c>
      <c r="C361" s="74" t="s">
        <v>1362</v>
      </c>
      <c r="D361" s="73" t="s">
        <v>1161</v>
      </c>
      <c r="E361" s="73" t="s">
        <v>702</v>
      </c>
      <c r="F361" s="73"/>
      <c r="G361" s="73" t="s">
        <v>764</v>
      </c>
      <c r="H361" s="73" t="s">
        <v>46</v>
      </c>
      <c r="I361" s="76">
        <v>133948.17000000001</v>
      </c>
      <c r="J361" s="76">
        <v>1404</v>
      </c>
      <c r="K361" s="76">
        <v>7489.62</v>
      </c>
      <c r="M361" s="77">
        <v>2.1108668360269194E-3</v>
      </c>
      <c r="N361" s="77">
        <v>2.958069757980542E-4</v>
      </c>
    </row>
    <row r="362" spans="2:14">
      <c r="B362" s="73" t="s">
        <v>1363</v>
      </c>
      <c r="C362" s="74" t="s">
        <v>1364</v>
      </c>
      <c r="D362" s="73" t="s">
        <v>119</v>
      </c>
      <c r="E362" s="73" t="s">
        <v>702</v>
      </c>
      <c r="F362" s="73"/>
      <c r="G362" s="73" t="s">
        <v>764</v>
      </c>
      <c r="H362" s="73" t="s">
        <v>42</v>
      </c>
      <c r="I362" s="76">
        <v>107674.02</v>
      </c>
      <c r="J362" s="76">
        <v>520</v>
      </c>
      <c r="K362" s="76">
        <v>1954.07</v>
      </c>
      <c r="M362" s="77">
        <v>5.5073308903190313E-4</v>
      </c>
      <c r="N362" s="77">
        <v>7.7177151470662561E-5</v>
      </c>
    </row>
    <row r="363" spans="2:14">
      <c r="B363" s="73" t="s">
        <v>1369</v>
      </c>
      <c r="C363" s="74" t="s">
        <v>1370</v>
      </c>
      <c r="D363" s="73" t="s">
        <v>719</v>
      </c>
      <c r="E363" s="73" t="s">
        <v>702</v>
      </c>
      <c r="F363" s="73"/>
      <c r="G363" s="73" t="s">
        <v>764</v>
      </c>
      <c r="H363" s="73" t="s">
        <v>2265</v>
      </c>
      <c r="I363" s="76">
        <v>526220.96</v>
      </c>
      <c r="J363" s="76">
        <v>219</v>
      </c>
      <c r="K363" s="76">
        <v>5213.57</v>
      </c>
      <c r="M363" s="77">
        <v>1.469387233304876E-3</v>
      </c>
      <c r="N363" s="77">
        <v>2.0591303361338243E-4</v>
      </c>
    </row>
    <row r="364" spans="2:14">
      <c r="B364" s="73" t="s">
        <v>1371</v>
      </c>
      <c r="C364" s="74" t="s">
        <v>1372</v>
      </c>
      <c r="D364" s="73" t="s">
        <v>1148</v>
      </c>
      <c r="E364" s="73" t="s">
        <v>702</v>
      </c>
      <c r="F364" s="73"/>
      <c r="G364" s="73" t="s">
        <v>764</v>
      </c>
      <c r="H364" s="73" t="s">
        <v>42</v>
      </c>
      <c r="I364" s="76">
        <v>25215.4</v>
      </c>
      <c r="J364" s="76">
        <v>2872</v>
      </c>
      <c r="K364" s="76">
        <v>2527.41</v>
      </c>
      <c r="M364" s="77">
        <v>7.1232264788371059E-4</v>
      </c>
      <c r="N364" s="77">
        <v>9.9821554191235347E-5</v>
      </c>
    </row>
    <row r="365" spans="2:14">
      <c r="B365" s="73" t="s">
        <v>2393</v>
      </c>
      <c r="C365" s="74" t="s">
        <v>2394</v>
      </c>
      <c r="D365" s="73" t="s">
        <v>119</v>
      </c>
      <c r="E365" s="73" t="s">
        <v>702</v>
      </c>
      <c r="F365" s="73"/>
      <c r="G365" s="73" t="s">
        <v>119</v>
      </c>
      <c r="H365" s="73" t="s">
        <v>46</v>
      </c>
      <c r="I365" s="76">
        <v>-31467.15</v>
      </c>
      <c r="J365" s="76">
        <v>3684</v>
      </c>
      <c r="K365" s="76">
        <v>-4616.71</v>
      </c>
      <c r="M365" s="77">
        <v>-1.30116882172311E-3</v>
      </c>
      <c r="N365" s="77">
        <v>-1.8233969456883458E-4</v>
      </c>
    </row>
    <row r="366" spans="2:14">
      <c r="B366" s="73" t="s">
        <v>1140</v>
      </c>
      <c r="C366" s="74" t="s">
        <v>1141</v>
      </c>
      <c r="D366" s="73" t="s">
        <v>119</v>
      </c>
      <c r="E366" s="73" t="s">
        <v>702</v>
      </c>
      <c r="F366" s="73"/>
      <c r="G366" s="73" t="s">
        <v>119</v>
      </c>
      <c r="H366" s="73" t="s">
        <v>59</v>
      </c>
      <c r="I366" s="76">
        <v>138368.72</v>
      </c>
      <c r="J366" s="76">
        <v>1478</v>
      </c>
      <c r="K366" s="76">
        <v>2173.11</v>
      </c>
      <c r="M366" s="77">
        <v>6.124670984694096E-4</v>
      </c>
      <c r="N366" s="77">
        <v>8.5828265943600562E-5</v>
      </c>
    </row>
    <row r="367" spans="2:14">
      <c r="B367" s="73" t="s">
        <v>1180</v>
      </c>
      <c r="C367" s="74" t="s">
        <v>1181</v>
      </c>
      <c r="D367" s="73" t="s">
        <v>1161</v>
      </c>
      <c r="E367" s="73" t="s">
        <v>702</v>
      </c>
      <c r="F367" s="73"/>
      <c r="G367" s="73" t="s">
        <v>119</v>
      </c>
      <c r="H367" s="73" t="s">
        <v>46</v>
      </c>
      <c r="I367" s="76">
        <v>1427699.35</v>
      </c>
      <c r="J367" s="76">
        <v>469</v>
      </c>
      <c r="K367" s="76">
        <v>26666.46</v>
      </c>
      <c r="L367" s="77">
        <v>1.6000000000000001E-3</v>
      </c>
      <c r="M367" s="77">
        <v>7.5156477963152207E-3</v>
      </c>
      <c r="N367" s="77">
        <v>1.0532076243974702E-3</v>
      </c>
    </row>
    <row r="368" spans="2:14">
      <c r="B368" s="73" t="s">
        <v>1142</v>
      </c>
      <c r="C368" s="74" t="s">
        <v>1143</v>
      </c>
      <c r="D368" s="73" t="s">
        <v>119</v>
      </c>
      <c r="E368" s="73" t="s">
        <v>702</v>
      </c>
      <c r="F368" s="73"/>
      <c r="G368" s="73" t="s">
        <v>119</v>
      </c>
      <c r="H368" s="73" t="s">
        <v>46</v>
      </c>
      <c r="I368" s="76">
        <v>41678.35</v>
      </c>
      <c r="J368" s="76">
        <v>770</v>
      </c>
      <c r="K368" s="76">
        <v>1278.08</v>
      </c>
      <c r="L368" s="77"/>
      <c r="M368" s="77">
        <v>3.6021275923067995E-4</v>
      </c>
      <c r="N368" s="77">
        <v>5.0478526230700237E-5</v>
      </c>
    </row>
    <row r="369" spans="2:14">
      <c r="B369" s="73" t="s">
        <v>1307</v>
      </c>
      <c r="C369" s="74" t="s">
        <v>1308</v>
      </c>
      <c r="D369" s="73" t="s">
        <v>719</v>
      </c>
      <c r="E369" s="73" t="s">
        <v>702</v>
      </c>
      <c r="F369" s="73"/>
      <c r="G369" s="73" t="s">
        <v>119</v>
      </c>
      <c r="H369" s="73" t="s">
        <v>2265</v>
      </c>
      <c r="I369" s="76">
        <v>399651.19</v>
      </c>
      <c r="J369" s="76">
        <v>164</v>
      </c>
      <c r="K369" s="76">
        <v>2965.16</v>
      </c>
      <c r="L369" s="77"/>
      <c r="M369" s="77">
        <v>8.3569765989644071E-4</v>
      </c>
      <c r="N369" s="77">
        <v>1.1711074959174943E-4</v>
      </c>
    </row>
    <row r="370" spans="2:14">
      <c r="B370" s="73" t="s">
        <v>1144</v>
      </c>
      <c r="C370" s="74" t="s">
        <v>1145</v>
      </c>
      <c r="D370" s="73" t="s">
        <v>119</v>
      </c>
      <c r="E370" s="73" t="s">
        <v>702</v>
      </c>
      <c r="F370" s="73"/>
      <c r="G370" s="73" t="s">
        <v>119</v>
      </c>
      <c r="H370" s="73" t="s">
        <v>46</v>
      </c>
      <c r="I370" s="76">
        <v>525586.54</v>
      </c>
      <c r="J370" s="76">
        <v>76</v>
      </c>
      <c r="K370" s="76">
        <v>1590.79</v>
      </c>
      <c r="L370" s="77"/>
      <c r="M370" s="77">
        <v>4.4834662560760936E-4</v>
      </c>
      <c r="N370" s="77">
        <v>6.2829192806816185E-5</v>
      </c>
    </row>
    <row r="371" spans="2:14">
      <c r="B371" s="73" t="s">
        <v>2395</v>
      </c>
      <c r="C371" s="74" t="s">
        <v>2396</v>
      </c>
      <c r="D371" s="73" t="s">
        <v>1161</v>
      </c>
      <c r="E371" s="73" t="s">
        <v>702</v>
      </c>
      <c r="F371" s="73"/>
      <c r="G371" s="73" t="s">
        <v>119</v>
      </c>
      <c r="H371" s="73" t="s">
        <v>46</v>
      </c>
      <c r="I371" s="76">
        <v>-82.73</v>
      </c>
      <c r="J371" s="76">
        <v>507400</v>
      </c>
      <c r="K371" s="76">
        <v>-1671.77</v>
      </c>
      <c r="L371" s="77"/>
      <c r="M371" s="77">
        <v>-4.7116994593380211E-4</v>
      </c>
      <c r="N371" s="77">
        <v>-6.6027545847441272E-5</v>
      </c>
    </row>
    <row r="372" spans="2:14">
      <c r="B372" s="73" t="s">
        <v>1315</v>
      </c>
      <c r="C372" s="74" t="s">
        <v>1316</v>
      </c>
      <c r="D372" s="73" t="s">
        <v>719</v>
      </c>
      <c r="E372" s="73" t="s">
        <v>702</v>
      </c>
      <c r="F372" s="73"/>
      <c r="G372" s="73" t="s">
        <v>119</v>
      </c>
      <c r="H372" s="73" t="s">
        <v>46</v>
      </c>
      <c r="I372" s="76">
        <v>1338269.97</v>
      </c>
      <c r="J372" s="76">
        <v>112</v>
      </c>
      <c r="K372" s="76">
        <v>5969.22</v>
      </c>
      <c r="L372" s="77"/>
      <c r="M372" s="77">
        <v>1.6823588559831619E-3</v>
      </c>
      <c r="N372" s="77">
        <v>2.3575787771252228E-4</v>
      </c>
    </row>
    <row r="373" spans="2:14">
      <c r="B373" s="43" t="s">
        <v>3578</v>
      </c>
      <c r="C373" s="43" t="s">
        <v>1232</v>
      </c>
      <c r="D373" s="43" t="s">
        <v>1148</v>
      </c>
      <c r="E373" s="43" t="s">
        <v>702</v>
      </c>
      <c r="F373" s="43" t="s">
        <v>3579</v>
      </c>
      <c r="G373" s="43" t="s">
        <v>3580</v>
      </c>
      <c r="H373" s="43" t="s">
        <v>42</v>
      </c>
      <c r="I373" s="79">
        <v>2514.62</v>
      </c>
      <c r="J373" s="79">
        <v>1180</v>
      </c>
      <c r="K373" s="79">
        <v>103.55708084</v>
      </c>
      <c r="L373" s="77">
        <v>0</v>
      </c>
      <c r="M373" s="77">
        <v>2.918642168506743E-5</v>
      </c>
      <c r="N373" s="77">
        <v>4.0900482141624037E-6</v>
      </c>
    </row>
    <row r="374" spans="2:14">
      <c r="B374" s="43" t="s">
        <v>3581</v>
      </c>
      <c r="C374" s="43" t="s">
        <v>1330</v>
      </c>
      <c r="D374" s="43" t="s">
        <v>1148</v>
      </c>
      <c r="E374" s="43" t="s">
        <v>702</v>
      </c>
      <c r="F374" s="43" t="s">
        <v>3582</v>
      </c>
      <c r="G374" s="43" t="s">
        <v>720</v>
      </c>
      <c r="H374" s="43" t="s">
        <v>42</v>
      </c>
      <c r="I374" s="79">
        <v>2947.79</v>
      </c>
      <c r="J374" s="79">
        <v>365</v>
      </c>
      <c r="K374" s="79">
        <v>37.550422914999999</v>
      </c>
      <c r="L374" s="77">
        <v>0.01</v>
      </c>
      <c r="M374" s="77">
        <v>1.0583172765782348E-5</v>
      </c>
      <c r="N374" s="77">
        <v>1.4830761830939492E-6</v>
      </c>
    </row>
    <row r="375" spans="2:14">
      <c r="B375" s="43" t="s">
        <v>3583</v>
      </c>
      <c r="C375" s="43" t="s">
        <v>1338</v>
      </c>
      <c r="D375" s="43" t="s">
        <v>1148</v>
      </c>
      <c r="E375" s="43" t="s">
        <v>702</v>
      </c>
      <c r="F375" s="43" t="s">
        <v>3584</v>
      </c>
      <c r="G375" s="43" t="s">
        <v>720</v>
      </c>
      <c r="H375" s="43" t="s">
        <v>42</v>
      </c>
      <c r="I375" s="79">
        <v>9168.24</v>
      </c>
      <c r="J375" s="79">
        <v>2251</v>
      </c>
      <c r="K375" s="79">
        <v>720.25601757599998</v>
      </c>
      <c r="L375" s="77">
        <v>0.04</v>
      </c>
      <c r="M375" s="77">
        <v>2.0299621889361547E-4</v>
      </c>
      <c r="N375" s="77">
        <v>2.844693780986308E-5</v>
      </c>
    </row>
    <row r="376" spans="2:14">
      <c r="B376" s="43" t="s">
        <v>3585</v>
      </c>
      <c r="C376" s="43" t="s">
        <v>1189</v>
      </c>
      <c r="D376" s="43" t="s">
        <v>1148</v>
      </c>
      <c r="E376" s="43" t="s">
        <v>702</v>
      </c>
      <c r="F376" s="43" t="s">
        <v>3586</v>
      </c>
      <c r="G376" s="43" t="s">
        <v>720</v>
      </c>
      <c r="H376" s="43" t="s">
        <v>2265</v>
      </c>
      <c r="I376" s="79">
        <v>4638.76</v>
      </c>
      <c r="J376" s="79">
        <v>20</v>
      </c>
      <c r="K376" s="79">
        <v>4.1971500480000001</v>
      </c>
      <c r="L376" s="77">
        <v>0</v>
      </c>
      <c r="M376" s="77">
        <v>1.1829204742232574E-6</v>
      </c>
      <c r="N376" s="77">
        <v>1.6576892588269338E-7</v>
      </c>
    </row>
    <row r="377" spans="2:14">
      <c r="B377" s="43" t="s">
        <v>3587</v>
      </c>
      <c r="C377" s="43" t="s">
        <v>2365</v>
      </c>
      <c r="D377" s="43" t="s">
        <v>1148</v>
      </c>
      <c r="E377" s="43" t="s">
        <v>702</v>
      </c>
      <c r="F377" s="43" t="s">
        <v>3588</v>
      </c>
      <c r="G377" s="43" t="s">
        <v>705</v>
      </c>
      <c r="H377" s="43" t="s">
        <v>42</v>
      </c>
      <c r="I377" s="79">
        <v>1983.2</v>
      </c>
      <c r="J377" s="79">
        <v>835</v>
      </c>
      <c r="K377" s="79">
        <v>57.793422800000002</v>
      </c>
      <c r="L377" s="77">
        <v>0</v>
      </c>
      <c r="M377" s="77">
        <v>1.6288439136965832E-5</v>
      </c>
      <c r="N377" s="77">
        <v>2.2825854475242154E-6</v>
      </c>
    </row>
    <row r="378" spans="2:14">
      <c r="B378" s="43" t="s">
        <v>3589</v>
      </c>
      <c r="C378" s="43" t="s">
        <v>1374</v>
      </c>
      <c r="D378" s="43" t="s">
        <v>1148</v>
      </c>
      <c r="E378" s="43" t="s">
        <v>702</v>
      </c>
      <c r="F378" s="43" t="s">
        <v>3590</v>
      </c>
      <c r="G378" s="43" t="s">
        <v>705</v>
      </c>
      <c r="H378" s="43" t="s">
        <v>42</v>
      </c>
      <c r="I378" s="79">
        <v>88.55</v>
      </c>
      <c r="J378" s="79">
        <v>1350</v>
      </c>
      <c r="K378" s="79">
        <v>4.1720332500000001</v>
      </c>
      <c r="L378" s="77">
        <v>0</v>
      </c>
      <c r="M378" s="77">
        <v>1.1758415815791196E-6</v>
      </c>
      <c r="N378" s="77">
        <v>1.6477692307639473E-7</v>
      </c>
    </row>
    <row r="379" spans="2:14">
      <c r="B379" s="43" t="s">
        <v>2803</v>
      </c>
      <c r="C379" s="43" t="s">
        <v>2804</v>
      </c>
      <c r="D379" s="43" t="s">
        <v>1148</v>
      </c>
      <c r="E379" s="43" t="s">
        <v>702</v>
      </c>
      <c r="F379" s="43" t="s">
        <v>3442</v>
      </c>
      <c r="G379" s="43" t="s">
        <v>715</v>
      </c>
      <c r="H379" s="43" t="s">
        <v>42</v>
      </c>
      <c r="I379" s="79">
        <v>21080.71</v>
      </c>
      <c r="J379" s="79">
        <v>469</v>
      </c>
      <c r="K379" s="79">
        <v>345.051169351</v>
      </c>
      <c r="L379" s="77">
        <v>0</v>
      </c>
      <c r="M379" s="77">
        <v>9.7248868449311733E-5</v>
      </c>
      <c r="N379" s="77">
        <v>1.362800020579169E-5</v>
      </c>
    </row>
    <row r="380" spans="2:14">
      <c r="B380" s="43" t="s">
        <v>3591</v>
      </c>
      <c r="C380" s="43" t="s">
        <v>1334</v>
      </c>
      <c r="D380" s="43" t="s">
        <v>1148</v>
      </c>
      <c r="E380" s="43" t="s">
        <v>702</v>
      </c>
      <c r="F380" s="43" t="s">
        <v>3592</v>
      </c>
      <c r="G380" s="43" t="s">
        <v>810</v>
      </c>
      <c r="H380" s="43" t="s">
        <v>42</v>
      </c>
      <c r="I380" s="79">
        <v>18997.47</v>
      </c>
      <c r="J380" s="79">
        <v>1105</v>
      </c>
      <c r="K380" s="79">
        <v>732.62793181500001</v>
      </c>
      <c r="L380" s="77">
        <v>0</v>
      </c>
      <c r="M380" s="77">
        <v>2.0648310654149005E-4</v>
      </c>
      <c r="N380" s="77">
        <v>2.893557388697667E-5</v>
      </c>
    </row>
    <row r="381" spans="2:14">
      <c r="B381" s="43" t="s">
        <v>3593</v>
      </c>
      <c r="C381" s="43" t="s">
        <v>1220</v>
      </c>
      <c r="D381" s="43" t="s">
        <v>1148</v>
      </c>
      <c r="E381" s="43" t="s">
        <v>702</v>
      </c>
      <c r="F381" s="43" t="s">
        <v>3594</v>
      </c>
      <c r="G381" s="43" t="s">
        <v>2766</v>
      </c>
      <c r="H381" s="43" t="s">
        <v>42</v>
      </c>
      <c r="I381" s="79">
        <v>40712.300000000003</v>
      </c>
      <c r="J381" s="79">
        <v>175</v>
      </c>
      <c r="K381" s="79">
        <v>248.65037225</v>
      </c>
      <c r="L381" s="77">
        <v>0.03</v>
      </c>
      <c r="M381" s="77">
        <v>7.0079366449602682E-5</v>
      </c>
      <c r="N381" s="77">
        <v>9.8205936544621646E-6</v>
      </c>
    </row>
    <row r="382" spans="2:14">
      <c r="B382" s="43" t="s">
        <v>3595</v>
      </c>
      <c r="C382" s="43" t="s">
        <v>1399</v>
      </c>
      <c r="D382" s="43" t="s">
        <v>1148</v>
      </c>
      <c r="E382" s="43" t="s">
        <v>702</v>
      </c>
      <c r="F382" s="43" t="s">
        <v>3596</v>
      </c>
      <c r="G382" s="43" t="s">
        <v>2766</v>
      </c>
      <c r="H382" s="43" t="s">
        <v>42</v>
      </c>
      <c r="I382" s="79">
        <v>1487.32</v>
      </c>
      <c r="J382" s="79">
        <v>12325</v>
      </c>
      <c r="K382" s="79">
        <v>639.75954309999997</v>
      </c>
      <c r="L382" s="77">
        <v>0</v>
      </c>
      <c r="M382" s="77">
        <v>1.8030917490627354E-4</v>
      </c>
      <c r="N382" s="77">
        <v>2.5267681896058266E-5</v>
      </c>
    </row>
    <row r="383" spans="2:14">
      <c r="B383" s="43" t="s">
        <v>3597</v>
      </c>
      <c r="C383" s="43" t="s">
        <v>1417</v>
      </c>
      <c r="D383" s="43" t="s">
        <v>1148</v>
      </c>
      <c r="E383" s="43" t="s">
        <v>702</v>
      </c>
      <c r="F383" s="43" t="s">
        <v>3598</v>
      </c>
      <c r="G383" s="43" t="s">
        <v>1173</v>
      </c>
      <c r="H383" s="43" t="s">
        <v>42</v>
      </c>
      <c r="I383" s="79">
        <v>6312.12</v>
      </c>
      <c r="J383" s="79">
        <v>805</v>
      </c>
      <c r="K383" s="79">
        <v>177.33585533999999</v>
      </c>
      <c r="L383" s="77">
        <v>0</v>
      </c>
      <c r="M383" s="77">
        <v>4.998015598597436E-5</v>
      </c>
      <c r="N383" s="77">
        <v>7.003984590498132E-6</v>
      </c>
    </row>
    <row r="384" spans="2:14">
      <c r="B384" s="43" t="s">
        <v>2805</v>
      </c>
      <c r="C384" s="43" t="s">
        <v>2806</v>
      </c>
      <c r="D384" s="43" t="s">
        <v>1148</v>
      </c>
      <c r="E384" s="43" t="s">
        <v>702</v>
      </c>
      <c r="F384" s="43" t="s">
        <v>3550</v>
      </c>
      <c r="G384" s="43" t="s">
        <v>1173</v>
      </c>
      <c r="H384" s="43" t="s">
        <v>42</v>
      </c>
      <c r="I384" s="79">
        <v>6892.14</v>
      </c>
      <c r="J384" s="79">
        <v>7592</v>
      </c>
      <c r="K384" s="79">
        <v>1826.1469281120001</v>
      </c>
      <c r="L384" s="77">
        <v>0.02</v>
      </c>
      <c r="M384" s="77">
        <v>5.1467938136568424E-4</v>
      </c>
      <c r="N384" s="77">
        <v>7.2124754015252771E-5</v>
      </c>
    </row>
    <row r="385" spans="2:14">
      <c r="B385" s="43" t="s">
        <v>3551</v>
      </c>
      <c r="C385" s="43" t="s">
        <v>1175</v>
      </c>
      <c r="D385" s="43" t="s">
        <v>1148</v>
      </c>
      <c r="E385" s="43" t="s">
        <v>702</v>
      </c>
      <c r="F385" s="43" t="s">
        <v>3549</v>
      </c>
      <c r="G385" s="43" t="s">
        <v>1173</v>
      </c>
      <c r="H385" s="43" t="s">
        <v>42</v>
      </c>
      <c r="I385" s="79">
        <v>15551.58</v>
      </c>
      <c r="J385" s="79">
        <v>600</v>
      </c>
      <c r="K385" s="79">
        <v>325.65008519999998</v>
      </c>
      <c r="M385" s="77">
        <v>9.1780886746993927E-5</v>
      </c>
      <c r="N385" s="77">
        <v>1.2861742901694703E-5</v>
      </c>
    </row>
    <row r="386" spans="2:14">
      <c r="B386" s="43" t="s">
        <v>3599</v>
      </c>
      <c r="C386" s="43" t="s">
        <v>1452</v>
      </c>
      <c r="D386" s="43" t="s">
        <v>1148</v>
      </c>
      <c r="E386" s="43" t="s">
        <v>702</v>
      </c>
      <c r="F386" s="43" t="s">
        <v>3600</v>
      </c>
      <c r="G386" s="43" t="s">
        <v>1194</v>
      </c>
      <c r="H386" s="43" t="s">
        <v>42</v>
      </c>
      <c r="I386" s="79">
        <v>33890.9</v>
      </c>
      <c r="J386" s="79">
        <v>2015</v>
      </c>
      <c r="K386" s="79">
        <v>2383.3267061500001</v>
      </c>
      <c r="M386" s="77">
        <v>6.7171435979786827E-4</v>
      </c>
      <c r="N386" s="77">
        <v>9.4130899202492151E-5</v>
      </c>
    </row>
    <row r="387" spans="2:14">
      <c r="B387" s="43" t="s">
        <v>3601</v>
      </c>
      <c r="C387" s="43" t="s">
        <v>1346</v>
      </c>
      <c r="D387" s="43" t="s">
        <v>1148</v>
      </c>
      <c r="E387" s="43" t="s">
        <v>702</v>
      </c>
      <c r="F387" s="43" t="s">
        <v>3481</v>
      </c>
      <c r="G387" s="43" t="s">
        <v>930</v>
      </c>
      <c r="H387" s="43" t="s">
        <v>42</v>
      </c>
      <c r="I387" s="79">
        <v>7612.18</v>
      </c>
      <c r="J387" s="79">
        <v>4010</v>
      </c>
      <c r="K387" s="79">
        <v>1065.31697882</v>
      </c>
      <c r="M387" s="77">
        <v>3.0024784708002945E-4</v>
      </c>
      <c r="N387" s="77">
        <v>4.2075324752265667E-5</v>
      </c>
    </row>
    <row r="388" spans="2:14">
      <c r="B388" s="43" t="s">
        <v>3602</v>
      </c>
      <c r="C388" s="43" t="s">
        <v>1179</v>
      </c>
      <c r="D388" s="43" t="s">
        <v>1148</v>
      </c>
      <c r="E388" s="43" t="s">
        <v>702</v>
      </c>
      <c r="F388" s="43" t="s">
        <v>3603</v>
      </c>
      <c r="G388" s="43" t="s">
        <v>930</v>
      </c>
      <c r="H388" s="43" t="s">
        <v>42</v>
      </c>
      <c r="I388" s="79">
        <v>38687.18</v>
      </c>
      <c r="J388" s="79">
        <v>511</v>
      </c>
      <c r="K388" s="79">
        <v>689.94329940199998</v>
      </c>
      <c r="M388" s="77">
        <v>1.9445291342507008E-4</v>
      </c>
      <c r="N388" s="77">
        <v>2.72497190602777E-5</v>
      </c>
    </row>
    <row r="389" spans="2:14">
      <c r="B389" s="43" t="s">
        <v>3604</v>
      </c>
      <c r="C389" s="43" t="s">
        <v>1185</v>
      </c>
      <c r="D389" s="43" t="s">
        <v>1148</v>
      </c>
      <c r="E389" s="43" t="s">
        <v>702</v>
      </c>
      <c r="F389" s="43" t="s">
        <v>3605</v>
      </c>
      <c r="G389" s="43" t="s">
        <v>930</v>
      </c>
      <c r="H389" s="43" t="s">
        <v>42</v>
      </c>
      <c r="I389" s="79">
        <v>3265.45</v>
      </c>
      <c r="J389" s="79">
        <v>7881</v>
      </c>
      <c r="K389" s="79">
        <v>898.15189960500004</v>
      </c>
      <c r="M389" s="77">
        <v>2.5313421222849408E-4</v>
      </c>
      <c r="N389" s="77">
        <v>3.5473040985982285E-5</v>
      </c>
    </row>
    <row r="390" spans="2:14">
      <c r="B390" s="43" t="s">
        <v>2807</v>
      </c>
      <c r="C390" s="43" t="s">
        <v>2808</v>
      </c>
      <c r="D390" s="43" t="s">
        <v>1148</v>
      </c>
      <c r="E390" s="43" t="s">
        <v>702</v>
      </c>
      <c r="F390" s="43" t="s">
        <v>3552</v>
      </c>
      <c r="G390" s="43" t="s">
        <v>930</v>
      </c>
      <c r="H390" s="43" t="s">
        <v>42</v>
      </c>
      <c r="I390" s="79">
        <v>897.03</v>
      </c>
      <c r="J390" s="79">
        <v>10959</v>
      </c>
      <c r="K390" s="79">
        <v>343.086256773</v>
      </c>
      <c r="M390" s="77">
        <v>9.6695079499192448E-5</v>
      </c>
      <c r="N390" s="77">
        <v>1.3550394820284048E-5</v>
      </c>
    </row>
    <row r="391" spans="2:14">
      <c r="B391" s="43" t="s">
        <v>3553</v>
      </c>
      <c r="C391" s="43" t="s">
        <v>1429</v>
      </c>
      <c r="D391" s="43" t="s">
        <v>1148</v>
      </c>
      <c r="E391" s="43" t="s">
        <v>702</v>
      </c>
      <c r="F391" s="43" t="s">
        <v>3554</v>
      </c>
      <c r="G391" s="43" t="s">
        <v>791</v>
      </c>
      <c r="H391" s="43" t="s">
        <v>42</v>
      </c>
      <c r="I391" s="79">
        <v>421335.11</v>
      </c>
      <c r="J391" s="79">
        <v>22.5</v>
      </c>
      <c r="K391" s="79">
        <v>330.85339512749999</v>
      </c>
      <c r="M391" s="77">
        <v>9.3247382291965428E-5</v>
      </c>
      <c r="N391" s="77">
        <v>1.3067250707670677E-5</v>
      </c>
    </row>
    <row r="392" spans="2:14">
      <c r="B392" s="43" t="s">
        <v>3555</v>
      </c>
      <c r="C392" s="43" t="s">
        <v>1168</v>
      </c>
      <c r="D392" s="43" t="s">
        <v>1148</v>
      </c>
      <c r="E392" s="43" t="s">
        <v>702</v>
      </c>
      <c r="F392" s="43" t="s">
        <v>3556</v>
      </c>
      <c r="G392" s="43" t="s">
        <v>791</v>
      </c>
      <c r="H392" s="43" t="s">
        <v>42</v>
      </c>
      <c r="I392" s="79">
        <v>32690.65</v>
      </c>
      <c r="J392" s="79">
        <v>3283</v>
      </c>
      <c r="K392" s="79">
        <v>3745.586797855</v>
      </c>
      <c r="M392" s="77">
        <v>1.0556523499259487E-3</v>
      </c>
      <c r="N392" s="77">
        <v>1.4793416799017912E-4</v>
      </c>
    </row>
    <row r="393" spans="2:14">
      <c r="B393" s="43" t="s">
        <v>3557</v>
      </c>
      <c r="C393" s="43" t="s">
        <v>1450</v>
      </c>
      <c r="D393" s="43" t="s">
        <v>1148</v>
      </c>
      <c r="E393" s="43" t="s">
        <v>702</v>
      </c>
      <c r="F393" s="43" t="s">
        <v>3558</v>
      </c>
      <c r="G393" s="43" t="s">
        <v>791</v>
      </c>
      <c r="H393" s="43" t="s">
        <v>42</v>
      </c>
      <c r="I393" s="79">
        <v>875.9</v>
      </c>
      <c r="J393" s="79">
        <v>3120</v>
      </c>
      <c r="K393" s="79">
        <v>95.374999200000005</v>
      </c>
      <c r="M393" s="77">
        <v>2.6880392169078536E-5</v>
      </c>
      <c r="N393" s="77">
        <v>3.7668920559512819E-6</v>
      </c>
    </row>
    <row r="394" spans="2:14">
      <c r="B394" s="43" t="s">
        <v>3559</v>
      </c>
      <c r="C394" s="43" t="s">
        <v>1170</v>
      </c>
      <c r="D394" s="43" t="s">
        <v>194</v>
      </c>
      <c r="E394" s="43" t="s">
        <v>702</v>
      </c>
      <c r="F394" s="43" t="s">
        <v>3443</v>
      </c>
      <c r="G394" s="43" t="s">
        <v>791</v>
      </c>
      <c r="H394" s="43" t="s">
        <v>42</v>
      </c>
      <c r="I394" s="79">
        <v>36018.51</v>
      </c>
      <c r="J394" s="79">
        <v>2407</v>
      </c>
      <c r="K394" s="79">
        <v>3025.709719593</v>
      </c>
      <c r="M394" s="77">
        <v>8.5276293090078979E-4</v>
      </c>
      <c r="N394" s="77">
        <v>1.1950219661285671E-4</v>
      </c>
    </row>
    <row r="395" spans="2:14">
      <c r="B395" s="43" t="s">
        <v>2809</v>
      </c>
      <c r="C395" s="43" t="s">
        <v>2810</v>
      </c>
      <c r="D395" s="43" t="s">
        <v>1148</v>
      </c>
      <c r="E395" s="43" t="s">
        <v>702</v>
      </c>
      <c r="F395" s="43" t="s">
        <v>3560</v>
      </c>
      <c r="G395" s="43" t="s">
        <v>791</v>
      </c>
      <c r="H395" s="43" t="s">
        <v>42</v>
      </c>
      <c r="I395" s="79">
        <v>14921.52</v>
      </c>
      <c r="J395" s="79">
        <v>4250</v>
      </c>
      <c r="K395" s="79">
        <v>2213.2344539999999</v>
      </c>
      <c r="M395" s="77">
        <v>6.2377573352196054E-4</v>
      </c>
      <c r="N395" s="77">
        <v>8.741300500823776E-5</v>
      </c>
    </row>
    <row r="396" spans="2:14">
      <c r="B396" s="43" t="s">
        <v>3606</v>
      </c>
      <c r="C396" s="43" t="s">
        <v>1326</v>
      </c>
      <c r="D396" s="43" t="s">
        <v>1148</v>
      </c>
      <c r="E396" s="43" t="s">
        <v>702</v>
      </c>
      <c r="F396" s="43" t="s">
        <v>3552</v>
      </c>
      <c r="G396" s="43" t="s">
        <v>791</v>
      </c>
      <c r="H396" s="43" t="s">
        <v>42</v>
      </c>
      <c r="I396" s="79">
        <v>1749.61</v>
      </c>
      <c r="J396" s="79">
        <v>10959</v>
      </c>
      <c r="K396" s="79">
        <v>669.17176205099997</v>
      </c>
      <c r="M396" s="77">
        <v>1.8859868459536705E-4</v>
      </c>
      <c r="N396" s="77">
        <v>2.6429334895730549E-5</v>
      </c>
    </row>
    <row r="397" spans="2:14">
      <c r="B397" s="43" t="s">
        <v>3607</v>
      </c>
      <c r="C397" s="43" t="s">
        <v>1187</v>
      </c>
      <c r="D397" s="43" t="s">
        <v>1148</v>
      </c>
      <c r="E397" s="43" t="s">
        <v>702</v>
      </c>
      <c r="F397" s="43" t="s">
        <v>3608</v>
      </c>
      <c r="G397" s="43" t="s">
        <v>791</v>
      </c>
      <c r="H397" s="43" t="s">
        <v>42</v>
      </c>
      <c r="I397" s="79">
        <v>24998.89</v>
      </c>
      <c r="J397" s="79">
        <v>1757</v>
      </c>
      <c r="K397" s="79">
        <v>1532.9144355769999</v>
      </c>
      <c r="M397" s="77">
        <v>4.3203503575967977E-4</v>
      </c>
      <c r="N397" s="77">
        <v>6.0543363127263271E-5</v>
      </c>
    </row>
    <row r="398" spans="2:14">
      <c r="B398" s="43" t="s">
        <v>3609</v>
      </c>
      <c r="C398" s="43" t="s">
        <v>1364</v>
      </c>
      <c r="D398" s="43" t="s">
        <v>1148</v>
      </c>
      <c r="E398" s="43" t="s">
        <v>702</v>
      </c>
      <c r="F398" s="43" t="s">
        <v>3548</v>
      </c>
      <c r="G398" s="43" t="s">
        <v>764</v>
      </c>
      <c r="H398" s="43" t="s">
        <v>42</v>
      </c>
      <c r="I398" s="79">
        <v>16288</v>
      </c>
      <c r="J398" s="79">
        <v>520</v>
      </c>
      <c r="K398" s="79">
        <v>295.59462400000001</v>
      </c>
      <c r="M398" s="77">
        <v>8.3310086320727476E-5</v>
      </c>
      <c r="N398" s="77">
        <v>1.167468466859506E-5</v>
      </c>
    </row>
    <row r="399" spans="2:14">
      <c r="B399" s="43" t="s">
        <v>3610</v>
      </c>
      <c r="C399" s="43" t="s">
        <v>1358</v>
      </c>
      <c r="D399" s="43" t="s">
        <v>1148</v>
      </c>
      <c r="E399" s="43" t="s">
        <v>702</v>
      </c>
      <c r="F399" s="43" t="s">
        <v>3611</v>
      </c>
      <c r="G399" s="43" t="s">
        <v>764</v>
      </c>
      <c r="H399" s="43" t="s">
        <v>42</v>
      </c>
      <c r="I399" s="79">
        <v>3502.29</v>
      </c>
      <c r="J399" s="79">
        <v>916.22</v>
      </c>
      <c r="K399" s="79">
        <v>111.98949821862</v>
      </c>
      <c r="M399" s="77">
        <v>3.1563005569438867E-5</v>
      </c>
      <c r="N399" s="77">
        <v>4.4230915305705178E-6</v>
      </c>
    </row>
    <row r="400" spans="2:14">
      <c r="B400" s="43" t="s">
        <v>3612</v>
      </c>
      <c r="C400" s="43" t="s">
        <v>1191</v>
      </c>
      <c r="D400" s="43" t="s">
        <v>1148</v>
      </c>
      <c r="E400" s="43" t="s">
        <v>702</v>
      </c>
      <c r="F400" s="43" t="s">
        <v>3613</v>
      </c>
      <c r="G400" s="43" t="s">
        <v>764</v>
      </c>
      <c r="H400" s="43" t="s">
        <v>42</v>
      </c>
      <c r="I400" s="79">
        <v>72737.94</v>
      </c>
      <c r="J400" s="79">
        <v>495</v>
      </c>
      <c r="K400" s="79">
        <v>1256.5842824700001</v>
      </c>
      <c r="M400" s="77">
        <v>3.5415442820044355E-4</v>
      </c>
      <c r="N400" s="77">
        <v>4.9629540141264658E-5</v>
      </c>
    </row>
    <row r="401" spans="2:14">
      <c r="B401" s="43" t="s">
        <v>3614</v>
      </c>
      <c r="C401" s="43" t="s">
        <v>1348</v>
      </c>
      <c r="D401" s="43" t="s">
        <v>194</v>
      </c>
      <c r="E401" s="43" t="s">
        <v>702</v>
      </c>
      <c r="F401" s="43" t="s">
        <v>3431</v>
      </c>
      <c r="G401" s="43" t="s">
        <v>764</v>
      </c>
      <c r="H401" s="43" t="s">
        <v>42</v>
      </c>
      <c r="I401" s="79">
        <v>20432.240000000002</v>
      </c>
      <c r="J401" s="79">
        <v>956</v>
      </c>
      <c r="K401" s="79">
        <v>681.70942825600002</v>
      </c>
      <c r="M401" s="77">
        <v>1.9213228760771081E-4</v>
      </c>
      <c r="N401" s="77">
        <v>2.6924517444867426E-5</v>
      </c>
    </row>
    <row r="402" spans="2:14">
      <c r="B402" s="43" t="s">
        <v>3615</v>
      </c>
      <c r="C402" s="43" t="s">
        <v>1156</v>
      </c>
      <c r="D402" s="43" t="s">
        <v>1148</v>
      </c>
      <c r="E402" s="43" t="s">
        <v>702</v>
      </c>
      <c r="F402" s="43" t="s">
        <v>3428</v>
      </c>
      <c r="G402" s="43" t="s">
        <v>773</v>
      </c>
      <c r="H402" s="43" t="s">
        <v>42</v>
      </c>
      <c r="I402" s="79">
        <v>9169.75</v>
      </c>
      <c r="J402" s="79">
        <v>5900</v>
      </c>
      <c r="K402" s="79">
        <v>1888.1432225000001</v>
      </c>
      <c r="M402" s="77">
        <v>5.3215235352985159E-4</v>
      </c>
      <c r="N402" s="77">
        <v>7.4573334364269161E-5</v>
      </c>
    </row>
    <row r="403" spans="2:14">
      <c r="B403" s="43" t="s">
        <v>2811</v>
      </c>
      <c r="C403" s="80">
        <v>7583</v>
      </c>
      <c r="D403" s="43" t="s">
        <v>1148</v>
      </c>
      <c r="E403" s="43" t="s">
        <v>702</v>
      </c>
      <c r="F403" s="43" t="s">
        <v>2752</v>
      </c>
      <c r="G403" s="43" t="s">
        <v>119</v>
      </c>
      <c r="H403" s="43" t="s">
        <v>42</v>
      </c>
      <c r="I403" s="79">
        <v>7028.89</v>
      </c>
      <c r="J403" s="79">
        <v>1109</v>
      </c>
      <c r="K403" s="79">
        <v>272.046861449</v>
      </c>
      <c r="M403" s="77">
        <v>7.6673409021806756E-5</v>
      </c>
      <c r="N403" s="77">
        <v>1.0744651846232645E-5</v>
      </c>
    </row>
    <row r="404" spans="2:14">
      <c r="B404" s="43" t="s">
        <v>2812</v>
      </c>
      <c r="C404" s="80">
        <v>2220</v>
      </c>
      <c r="D404" s="43" t="s">
        <v>1148</v>
      </c>
      <c r="E404" s="43" t="s">
        <v>702</v>
      </c>
      <c r="F404" s="43" t="s">
        <v>2752</v>
      </c>
      <c r="G404" s="43" t="s">
        <v>119</v>
      </c>
      <c r="H404" s="43" t="s">
        <v>42</v>
      </c>
      <c r="I404" s="79">
        <v>51547.56</v>
      </c>
      <c r="J404" s="79">
        <v>3283</v>
      </c>
      <c r="K404" s="79">
        <v>5906.1493178520004</v>
      </c>
      <c r="M404" s="77">
        <v>1.6645830794722297E-3</v>
      </c>
      <c r="N404" s="77">
        <v>2.3326686378288098E-4</v>
      </c>
    </row>
    <row r="405" spans="2:14">
      <c r="B405" s="43" t="s">
        <v>3561</v>
      </c>
      <c r="C405" s="43" t="s">
        <v>1172</v>
      </c>
      <c r="D405" s="43" t="s">
        <v>1148</v>
      </c>
      <c r="E405" s="43" t="s">
        <v>702</v>
      </c>
      <c r="F405" s="43" t="s">
        <v>3562</v>
      </c>
      <c r="G405" s="43" t="s">
        <v>119</v>
      </c>
      <c r="H405" s="43" t="s">
        <v>42</v>
      </c>
      <c r="I405" s="79">
        <v>6180.95</v>
      </c>
      <c r="J405" s="79">
        <v>503</v>
      </c>
      <c r="K405" s="79">
        <v>108.504722965</v>
      </c>
      <c r="M405" s="77">
        <v>3.0580860078229199E-5</v>
      </c>
      <c r="N405" s="77">
        <v>4.2854582689218316E-6</v>
      </c>
    </row>
    <row r="406" spans="2:14">
      <c r="B406" s="43" t="s">
        <v>3616</v>
      </c>
      <c r="C406" s="43" t="s">
        <v>1240</v>
      </c>
      <c r="D406" s="43" t="s">
        <v>1148</v>
      </c>
      <c r="E406" s="43" t="s">
        <v>702</v>
      </c>
      <c r="F406" s="43" t="s">
        <v>3617</v>
      </c>
      <c r="G406" s="43" t="s">
        <v>119</v>
      </c>
      <c r="H406" s="43" t="s">
        <v>42</v>
      </c>
      <c r="I406" s="79">
        <v>331.65</v>
      </c>
      <c r="J406" s="79">
        <v>751.72</v>
      </c>
      <c r="K406" s="79">
        <v>8.7008470362000008</v>
      </c>
      <c r="M406" s="77">
        <v>2.4522378243566021E-6</v>
      </c>
      <c r="N406" s="77">
        <v>3.4364510464613495E-7</v>
      </c>
    </row>
    <row r="407" spans="2:14">
      <c r="B407" s="43" t="s">
        <v>3738</v>
      </c>
      <c r="C407" s="43" t="s">
        <v>1165</v>
      </c>
      <c r="D407" s="43" t="s">
        <v>1148</v>
      </c>
      <c r="E407" s="43" t="s">
        <v>702</v>
      </c>
      <c r="F407" s="43" t="s">
        <v>3739</v>
      </c>
      <c r="G407" s="43" t="s">
        <v>119</v>
      </c>
      <c r="H407" s="43" t="s">
        <v>42</v>
      </c>
      <c r="I407" s="79">
        <v>641.22</v>
      </c>
      <c r="J407" s="79">
        <v>5255</v>
      </c>
      <c r="K407" s="79">
        <v>117.59942739</v>
      </c>
      <c r="L407" s="77">
        <v>0</v>
      </c>
      <c r="M407" s="77">
        <v>3.3144102265977011E-5</v>
      </c>
      <c r="N407" s="77">
        <v>4.6446590043044589E-6</v>
      </c>
    </row>
    <row r="408" spans="2:14">
      <c r="B408" s="69" t="s">
        <v>1375</v>
      </c>
      <c r="C408" s="70"/>
      <c r="D408" s="69"/>
      <c r="E408" s="69"/>
      <c r="F408" s="69"/>
      <c r="G408" s="69"/>
      <c r="H408" s="69"/>
      <c r="I408" s="71">
        <v>9509905.8400000017</v>
      </c>
      <c r="K408" s="71">
        <v>398688.83222291846</v>
      </c>
      <c r="M408" s="72">
        <v>0.11236605246109406</v>
      </c>
      <c r="N408" s="72">
        <v>1.5746451454722556E-2</v>
      </c>
    </row>
    <row r="409" spans="2:14">
      <c r="B409" s="73" t="s">
        <v>1376</v>
      </c>
      <c r="C409" s="74" t="s">
        <v>1377</v>
      </c>
      <c r="D409" s="73" t="s">
        <v>767</v>
      </c>
      <c r="E409" s="73" t="s">
        <v>702</v>
      </c>
      <c r="F409" s="73"/>
      <c r="G409" s="73" t="s">
        <v>119</v>
      </c>
      <c r="H409" s="73" t="s">
        <v>42</v>
      </c>
      <c r="I409" s="76">
        <v>63.77</v>
      </c>
      <c r="J409" s="76">
        <v>938</v>
      </c>
      <c r="K409" s="76">
        <v>2.09</v>
      </c>
      <c r="L409" s="77">
        <v>0</v>
      </c>
      <c r="M409" s="77">
        <v>5.8904346112302909E-7</v>
      </c>
      <c r="N409" s="77">
        <v>8.2545787292003225E-8</v>
      </c>
    </row>
    <row r="410" spans="2:14">
      <c r="B410" s="73" t="s">
        <v>1378</v>
      </c>
      <c r="C410" s="74" t="s">
        <v>1379</v>
      </c>
      <c r="D410" s="73" t="s">
        <v>119</v>
      </c>
      <c r="E410" s="73" t="s">
        <v>702</v>
      </c>
      <c r="F410" s="73"/>
      <c r="G410" s="73" t="s">
        <v>119</v>
      </c>
      <c r="H410" s="73" t="s">
        <v>46</v>
      </c>
      <c r="I410" s="76">
        <v>462512.16</v>
      </c>
      <c r="J410" s="76">
        <v>474</v>
      </c>
      <c r="K410" s="76">
        <v>8730.8700000000008</v>
      </c>
      <c r="L410" s="77">
        <v>0</v>
      </c>
      <c r="M410" s="77">
        <v>2.4606994657489101E-3</v>
      </c>
      <c r="N410" s="77">
        <v>3.4483087937518293E-4</v>
      </c>
    </row>
    <row r="411" spans="2:14">
      <c r="B411" s="73" t="s">
        <v>1384</v>
      </c>
      <c r="C411" s="74" t="s">
        <v>1385</v>
      </c>
      <c r="D411" s="73" t="s">
        <v>767</v>
      </c>
      <c r="E411" s="73" t="s">
        <v>702</v>
      </c>
      <c r="F411" s="73"/>
      <c r="G411" s="73" t="s">
        <v>119</v>
      </c>
      <c r="H411" s="73" t="s">
        <v>42</v>
      </c>
      <c r="I411" s="76">
        <v>2.15</v>
      </c>
      <c r="J411" s="76">
        <v>818900</v>
      </c>
      <c r="K411" s="76">
        <v>61.49</v>
      </c>
      <c r="L411" s="77">
        <v>0</v>
      </c>
      <c r="M411" s="77">
        <v>1.7330278671988068E-5</v>
      </c>
      <c r="N411" s="77">
        <v>2.4285839524331478E-6</v>
      </c>
    </row>
    <row r="412" spans="2:14">
      <c r="B412" s="73" t="s">
        <v>1386</v>
      </c>
      <c r="C412" s="74" t="s">
        <v>1387</v>
      </c>
      <c r="D412" s="73" t="s">
        <v>767</v>
      </c>
      <c r="E412" s="73" t="s">
        <v>702</v>
      </c>
      <c r="F412" s="73"/>
      <c r="G412" s="73" t="s">
        <v>705</v>
      </c>
      <c r="H412" s="73" t="s">
        <v>42</v>
      </c>
      <c r="I412" s="76">
        <v>60642</v>
      </c>
      <c r="J412" s="76">
        <v>4525</v>
      </c>
      <c r="K412" s="76">
        <v>9576.74</v>
      </c>
      <c r="L412" s="77">
        <v>1E-4</v>
      </c>
      <c r="M412" s="77">
        <v>2.6990986008973007E-3</v>
      </c>
      <c r="N412" s="77">
        <v>3.7823901578508087E-4</v>
      </c>
    </row>
    <row r="413" spans="2:14">
      <c r="B413" s="73" t="s">
        <v>1388</v>
      </c>
      <c r="C413" s="74" t="s">
        <v>1389</v>
      </c>
      <c r="D413" s="73" t="s">
        <v>119</v>
      </c>
      <c r="E413" s="73" t="s">
        <v>702</v>
      </c>
      <c r="F413" s="73"/>
      <c r="G413" s="73" t="s">
        <v>705</v>
      </c>
      <c r="H413" s="73" t="s">
        <v>42</v>
      </c>
      <c r="I413" s="76">
        <v>74820.56</v>
      </c>
      <c r="J413" s="76">
        <v>2656</v>
      </c>
      <c r="K413" s="76">
        <v>6935.45</v>
      </c>
      <c r="L413" s="77">
        <v>1.1999999999999999E-3</v>
      </c>
      <c r="M413" s="77">
        <v>1.9546801303568003E-3</v>
      </c>
      <c r="N413" s="77">
        <v>2.7391970357623147E-4</v>
      </c>
    </row>
    <row r="414" spans="2:14">
      <c r="B414" s="73" t="s">
        <v>1390</v>
      </c>
      <c r="C414" s="74" t="s">
        <v>1391</v>
      </c>
      <c r="D414" s="73" t="s">
        <v>767</v>
      </c>
      <c r="E414" s="73" t="s">
        <v>702</v>
      </c>
      <c r="F414" s="73"/>
      <c r="G414" s="73" t="s">
        <v>705</v>
      </c>
      <c r="H414" s="73" t="s">
        <v>42</v>
      </c>
      <c r="I414" s="76">
        <v>156691</v>
      </c>
      <c r="J414" s="76">
        <v>2865</v>
      </c>
      <c r="K414" s="76">
        <v>15667.3</v>
      </c>
      <c r="L414" s="77">
        <v>2.9999999999999997E-4</v>
      </c>
      <c r="M414" s="77">
        <v>4.4156557983027912E-3</v>
      </c>
      <c r="N414" s="77">
        <v>6.1878928863158002E-4</v>
      </c>
    </row>
    <row r="415" spans="2:14">
      <c r="B415" s="73" t="s">
        <v>1392</v>
      </c>
      <c r="C415" s="74" t="s">
        <v>1393</v>
      </c>
      <c r="D415" s="73" t="s">
        <v>767</v>
      </c>
      <c r="E415" s="73" t="s">
        <v>702</v>
      </c>
      <c r="F415" s="73"/>
      <c r="G415" s="73" t="s">
        <v>705</v>
      </c>
      <c r="H415" s="73" t="s">
        <v>42</v>
      </c>
      <c r="I415" s="76">
        <v>1979.72</v>
      </c>
      <c r="J415" s="76">
        <v>15847</v>
      </c>
      <c r="K415" s="76">
        <v>1094.9100000000001</v>
      </c>
      <c r="L415" s="77">
        <v>0</v>
      </c>
      <c r="M415" s="77">
        <v>3.0858831388431383E-4</v>
      </c>
      <c r="N415" s="77">
        <v>4.3244118643008261E-5</v>
      </c>
    </row>
    <row r="416" spans="2:14">
      <c r="B416" s="73" t="s">
        <v>1394</v>
      </c>
      <c r="C416" s="74" t="s">
        <v>2397</v>
      </c>
      <c r="D416" s="73" t="s">
        <v>767</v>
      </c>
      <c r="E416" s="73" t="s">
        <v>702</v>
      </c>
      <c r="F416" s="73"/>
      <c r="G416" s="73" t="s">
        <v>705</v>
      </c>
      <c r="H416" s="73" t="s">
        <v>42</v>
      </c>
      <c r="I416" s="76">
        <v>338.01</v>
      </c>
      <c r="J416" s="76">
        <v>5319</v>
      </c>
      <c r="K416" s="76">
        <v>62.75</v>
      </c>
      <c r="L416" s="77">
        <v>0</v>
      </c>
      <c r="M416" s="77">
        <v>1.7685395782521568E-5</v>
      </c>
      <c r="N416" s="77">
        <v>2.4783483983603842E-6</v>
      </c>
    </row>
    <row r="417" spans="2:16">
      <c r="B417" s="73" t="s">
        <v>1394</v>
      </c>
      <c r="C417" s="74" t="s">
        <v>1395</v>
      </c>
      <c r="D417" s="73" t="s">
        <v>119</v>
      </c>
      <c r="E417" s="73" t="s">
        <v>702</v>
      </c>
      <c r="F417" s="73"/>
      <c r="G417" s="73" t="s">
        <v>705</v>
      </c>
      <c r="H417" s="73" t="s">
        <v>2265</v>
      </c>
      <c r="I417" s="76">
        <v>134421.22</v>
      </c>
      <c r="J417" s="76">
        <v>2095</v>
      </c>
      <c r="K417" s="76">
        <v>12740.15</v>
      </c>
      <c r="L417" s="77">
        <v>0</v>
      </c>
      <c r="M417" s="77">
        <v>3.5906708379074446E-3</v>
      </c>
      <c r="N417" s="77">
        <v>5.0317976649196894E-4</v>
      </c>
    </row>
    <row r="418" spans="2:16">
      <c r="B418" s="73" t="s">
        <v>2398</v>
      </c>
      <c r="C418" s="74" t="s">
        <v>2399</v>
      </c>
      <c r="D418" s="73" t="s">
        <v>719</v>
      </c>
      <c r="E418" s="73" t="s">
        <v>702</v>
      </c>
      <c r="F418" s="73"/>
      <c r="G418" s="73" t="s">
        <v>715</v>
      </c>
      <c r="H418" s="73" t="s">
        <v>2265</v>
      </c>
      <c r="I418" s="76">
        <v>406924.41</v>
      </c>
      <c r="J418" s="76">
        <v>290</v>
      </c>
      <c r="K418" s="76">
        <v>5338.69</v>
      </c>
      <c r="L418" s="77">
        <v>0</v>
      </c>
      <c r="M418" s="77">
        <v>1.504650926058806E-3</v>
      </c>
      <c r="N418" s="77">
        <v>2.1085472208514101E-4</v>
      </c>
    </row>
    <row r="419" spans="2:16">
      <c r="B419" s="73" t="s">
        <v>1396</v>
      </c>
      <c r="C419" s="74" t="s">
        <v>1397</v>
      </c>
      <c r="D419" s="73" t="s">
        <v>1148</v>
      </c>
      <c r="E419" s="73" t="s">
        <v>702</v>
      </c>
      <c r="F419" s="73"/>
      <c r="G419" s="73" t="s">
        <v>715</v>
      </c>
      <c r="H419" s="73" t="s">
        <v>42</v>
      </c>
      <c r="I419" s="76">
        <v>135371.66460489816</v>
      </c>
      <c r="J419" s="76">
        <v>1626</v>
      </c>
      <c r="K419" s="76">
        <v>7681.99</v>
      </c>
      <c r="M419" s="77">
        <v>2.1650841999581332E-3</v>
      </c>
      <c r="N419" s="77">
        <v>3.0340474283219903E-4</v>
      </c>
      <c r="P419" s="87"/>
    </row>
    <row r="420" spans="2:16">
      <c r="B420" s="73" t="s">
        <v>1398</v>
      </c>
      <c r="C420" s="74" t="s">
        <v>1399</v>
      </c>
      <c r="D420" s="73" t="s">
        <v>1148</v>
      </c>
      <c r="E420" s="73" t="s">
        <v>702</v>
      </c>
      <c r="F420" s="73"/>
      <c r="G420" s="73" t="s">
        <v>760</v>
      </c>
      <c r="H420" s="73" t="s">
        <v>42</v>
      </c>
      <c r="I420" s="76">
        <v>9832.15</v>
      </c>
      <c r="J420" s="76">
        <v>12325</v>
      </c>
      <c r="K420" s="76">
        <v>4229.22</v>
      </c>
      <c r="M420" s="77">
        <v>1.191959036674994E-3</v>
      </c>
      <c r="N420" s="77">
        <v>1.6703554762252917E-4</v>
      </c>
    </row>
    <row r="421" spans="2:16">
      <c r="B421" s="73" t="s">
        <v>2260</v>
      </c>
      <c r="C421" s="74" t="s">
        <v>1400</v>
      </c>
      <c r="D421" s="73" t="s">
        <v>119</v>
      </c>
      <c r="E421" s="73" t="s">
        <v>702</v>
      </c>
      <c r="F421" s="73"/>
      <c r="G421" s="73" t="s">
        <v>760</v>
      </c>
      <c r="H421" s="73" t="s">
        <v>42</v>
      </c>
      <c r="I421" s="76">
        <v>20.79</v>
      </c>
      <c r="J421" s="76">
        <v>7</v>
      </c>
      <c r="K421" s="76">
        <v>0.01</v>
      </c>
      <c r="L421" s="77">
        <v>0</v>
      </c>
      <c r="M421" s="77">
        <v>2.8183897661388957E-9</v>
      </c>
      <c r="N421" s="77">
        <v>3.9495592005743174E-10</v>
      </c>
    </row>
    <row r="422" spans="2:16">
      <c r="B422" s="73" t="s">
        <v>1402</v>
      </c>
      <c r="C422" s="74" t="s">
        <v>1403</v>
      </c>
      <c r="D422" s="73" t="s">
        <v>767</v>
      </c>
      <c r="E422" s="73" t="s">
        <v>702</v>
      </c>
      <c r="F422" s="73"/>
      <c r="G422" s="73" t="s">
        <v>1401</v>
      </c>
      <c r="H422" s="73" t="s">
        <v>42</v>
      </c>
      <c r="I422" s="76">
        <v>51941.02</v>
      </c>
      <c r="J422" s="76">
        <v>5387</v>
      </c>
      <c r="K422" s="76">
        <v>9765.24</v>
      </c>
      <c r="L422" s="77">
        <v>1E-4</v>
      </c>
      <c r="M422" s="77">
        <v>2.7522252479890187E-3</v>
      </c>
      <c r="N422" s="77">
        <v>3.8568393487816349E-4</v>
      </c>
    </row>
    <row r="423" spans="2:16">
      <c r="B423" s="73" t="s">
        <v>1404</v>
      </c>
      <c r="C423" s="74" t="s">
        <v>1405</v>
      </c>
      <c r="D423" s="73" t="s">
        <v>767</v>
      </c>
      <c r="E423" s="73" t="s">
        <v>702</v>
      </c>
      <c r="F423" s="73"/>
      <c r="G423" s="73" t="s">
        <v>1401</v>
      </c>
      <c r="H423" s="73" t="s">
        <v>42</v>
      </c>
      <c r="I423" s="76">
        <v>19329.79</v>
      </c>
      <c r="J423" s="76">
        <v>7544</v>
      </c>
      <c r="K423" s="76">
        <v>5089.26</v>
      </c>
      <c r="L423" s="77">
        <v>1E-4</v>
      </c>
      <c r="M423" s="77">
        <v>1.4343518301220036E-3</v>
      </c>
      <c r="N423" s="77">
        <v>2.0100333657114853E-4</v>
      </c>
    </row>
    <row r="424" spans="2:16">
      <c r="B424" s="73" t="s">
        <v>1406</v>
      </c>
      <c r="C424" s="74" t="s">
        <v>1407</v>
      </c>
      <c r="D424" s="73" t="s">
        <v>767</v>
      </c>
      <c r="E424" s="73" t="s">
        <v>702</v>
      </c>
      <c r="F424" s="73"/>
      <c r="G424" s="73" t="s">
        <v>788</v>
      </c>
      <c r="H424" s="73" t="s">
        <v>42</v>
      </c>
      <c r="I424" s="76">
        <v>73666.48</v>
      </c>
      <c r="J424" s="76">
        <v>3486</v>
      </c>
      <c r="K424" s="76">
        <v>8962.3700000000008</v>
      </c>
      <c r="L424" s="77">
        <v>0</v>
      </c>
      <c r="M424" s="77">
        <v>2.5259451888350257E-3</v>
      </c>
      <c r="N424" s="77">
        <v>3.5397410892451249E-4</v>
      </c>
    </row>
    <row r="425" spans="2:16">
      <c r="B425" s="73" t="s">
        <v>1382</v>
      </c>
      <c r="C425" s="74" t="s">
        <v>1383</v>
      </c>
      <c r="D425" s="73" t="s">
        <v>119</v>
      </c>
      <c r="E425" s="73" t="s">
        <v>702</v>
      </c>
      <c r="F425" s="73"/>
      <c r="G425" s="73" t="s">
        <v>788</v>
      </c>
      <c r="H425" s="73" t="s">
        <v>46</v>
      </c>
      <c r="I425" s="76">
        <v>37674.730000000003</v>
      </c>
      <c r="J425" s="76">
        <v>4963</v>
      </c>
      <c r="K425" s="76">
        <v>7446.47</v>
      </c>
      <c r="L425" s="77">
        <v>2.0000000000000001E-4</v>
      </c>
      <c r="M425" s="77">
        <v>2.09870548418603E-3</v>
      </c>
      <c r="N425" s="77">
        <v>2.9410274100300638E-4</v>
      </c>
    </row>
    <row r="426" spans="2:16">
      <c r="B426" s="73" t="s">
        <v>1408</v>
      </c>
      <c r="C426" s="74" t="s">
        <v>1409</v>
      </c>
      <c r="D426" s="73" t="s">
        <v>767</v>
      </c>
      <c r="E426" s="73" t="s">
        <v>702</v>
      </c>
      <c r="F426" s="73"/>
      <c r="G426" s="73" t="s">
        <v>1166</v>
      </c>
      <c r="H426" s="73" t="s">
        <v>42</v>
      </c>
      <c r="I426" s="76">
        <v>42095.13</v>
      </c>
      <c r="J426" s="76">
        <v>3570</v>
      </c>
      <c r="K426" s="76">
        <v>5244.76</v>
      </c>
      <c r="L426" s="77">
        <v>2.9999999999999997E-4</v>
      </c>
      <c r="M426" s="77">
        <v>1.4781777909854633E-3</v>
      </c>
      <c r="N426" s="77">
        <v>2.0714490112804158E-4</v>
      </c>
    </row>
    <row r="427" spans="2:16">
      <c r="B427" s="73" t="s">
        <v>2400</v>
      </c>
      <c r="C427" s="74" t="s">
        <v>2401</v>
      </c>
      <c r="D427" s="73" t="s">
        <v>767</v>
      </c>
      <c r="E427" s="73" t="s">
        <v>702</v>
      </c>
      <c r="F427" s="73"/>
      <c r="G427" s="73" t="s">
        <v>836</v>
      </c>
      <c r="H427" s="73" t="s">
        <v>42</v>
      </c>
      <c r="I427" s="76">
        <v>2969.58</v>
      </c>
      <c r="J427" s="76">
        <v>7084</v>
      </c>
      <c r="K427" s="76">
        <v>734.17</v>
      </c>
      <c r="L427" s="77">
        <v>0</v>
      </c>
      <c r="M427" s="77">
        <v>2.0691772146061928E-4</v>
      </c>
      <c r="N427" s="77">
        <v>2.8996478782856465E-5</v>
      </c>
    </row>
    <row r="428" spans="2:16">
      <c r="B428" s="73" t="s">
        <v>1410</v>
      </c>
      <c r="C428" s="74" t="s">
        <v>1411</v>
      </c>
      <c r="D428" s="73" t="s">
        <v>767</v>
      </c>
      <c r="E428" s="73" t="s">
        <v>702</v>
      </c>
      <c r="F428" s="73"/>
      <c r="G428" s="73" t="s">
        <v>836</v>
      </c>
      <c r="H428" s="73" t="s">
        <v>42</v>
      </c>
      <c r="I428" s="76">
        <v>47846.33</v>
      </c>
      <c r="J428" s="76">
        <v>4870</v>
      </c>
      <c r="K428" s="76">
        <v>8132.11</v>
      </c>
      <c r="L428" s="77">
        <v>2.9999999999999997E-4</v>
      </c>
      <c r="M428" s="77">
        <v>2.2919455601115774E-3</v>
      </c>
      <c r="N428" s="77">
        <v>3.2118249870582413E-4</v>
      </c>
    </row>
    <row r="429" spans="2:16">
      <c r="B429" s="73" t="s">
        <v>1412</v>
      </c>
      <c r="C429" s="74" t="s">
        <v>1413</v>
      </c>
      <c r="D429" s="73" t="s">
        <v>767</v>
      </c>
      <c r="E429" s="73" t="s">
        <v>702</v>
      </c>
      <c r="F429" s="73"/>
      <c r="G429" s="73" t="s">
        <v>836</v>
      </c>
      <c r="H429" s="73" t="s">
        <v>42</v>
      </c>
      <c r="I429" s="76">
        <v>57546.13</v>
      </c>
      <c r="J429" s="76">
        <v>2295</v>
      </c>
      <c r="K429" s="76">
        <v>4609.1899999999996</v>
      </c>
      <c r="L429" s="77">
        <v>2.0000000000000001E-4</v>
      </c>
      <c r="M429" s="77">
        <v>1.2990493926189734E-3</v>
      </c>
      <c r="N429" s="77">
        <v>1.8204268771695136E-4</v>
      </c>
    </row>
    <row r="430" spans="2:16">
      <c r="B430" s="73" t="s">
        <v>1380</v>
      </c>
      <c r="C430" s="74" t="s">
        <v>1381</v>
      </c>
      <c r="D430" s="73" t="s">
        <v>767</v>
      </c>
      <c r="E430" s="73" t="s">
        <v>702</v>
      </c>
      <c r="F430" s="73"/>
      <c r="G430" s="73" t="s">
        <v>813</v>
      </c>
      <c r="H430" s="73" t="s">
        <v>42</v>
      </c>
      <c r="I430" s="76">
        <v>21669.200000000001</v>
      </c>
      <c r="J430" s="76">
        <v>4413</v>
      </c>
      <c r="K430" s="76">
        <v>3337.35</v>
      </c>
      <c r="L430" s="77">
        <v>1E-4</v>
      </c>
      <c r="M430" s="77">
        <v>9.4059530860236427E-4</v>
      </c>
      <c r="N430" s="77">
        <v>1.3181061398036698E-4</v>
      </c>
    </row>
    <row r="431" spans="2:16">
      <c r="B431" s="73" t="s">
        <v>1414</v>
      </c>
      <c r="C431" s="74" t="s">
        <v>1415</v>
      </c>
      <c r="D431" s="73" t="s">
        <v>767</v>
      </c>
      <c r="E431" s="73" t="s">
        <v>702</v>
      </c>
      <c r="F431" s="73"/>
      <c r="G431" s="73" t="s">
        <v>813</v>
      </c>
      <c r="H431" s="73" t="s">
        <v>42</v>
      </c>
      <c r="I431" s="76">
        <v>25173.72</v>
      </c>
      <c r="J431" s="76">
        <v>8646</v>
      </c>
      <c r="K431" s="76">
        <v>7596.06</v>
      </c>
      <c r="L431" s="77">
        <v>2.0000000000000001E-4</v>
      </c>
      <c r="M431" s="77">
        <v>2.1408657766977019E-3</v>
      </c>
      <c r="N431" s="77">
        <v>3.0001088661114553E-4</v>
      </c>
    </row>
    <row r="432" spans="2:16">
      <c r="B432" s="73" t="s">
        <v>1416</v>
      </c>
      <c r="C432" s="74" t="s">
        <v>1417</v>
      </c>
      <c r="D432" s="73" t="s">
        <v>1148</v>
      </c>
      <c r="E432" s="73" t="s">
        <v>702</v>
      </c>
      <c r="F432" s="73"/>
      <c r="G432" s="73" t="s">
        <v>1173</v>
      </c>
      <c r="H432" s="73" t="s">
        <v>42</v>
      </c>
      <c r="I432" s="76">
        <v>380177.02</v>
      </c>
      <c r="J432" s="76">
        <v>805</v>
      </c>
      <c r="K432" s="76">
        <v>10680.88</v>
      </c>
      <c r="L432" s="77">
        <v>1.66E-2</v>
      </c>
      <c r="M432" s="77">
        <v>3.0102882885357602E-3</v>
      </c>
      <c r="N432" s="77">
        <v>4.2184767874230215E-4</v>
      </c>
    </row>
    <row r="433" spans="2:14">
      <c r="B433" s="73" t="s">
        <v>1418</v>
      </c>
      <c r="C433" s="74" t="s">
        <v>1419</v>
      </c>
      <c r="D433" s="73" t="s">
        <v>1148</v>
      </c>
      <c r="E433" s="73" t="s">
        <v>702</v>
      </c>
      <c r="F433" s="73"/>
      <c r="G433" s="73" t="s">
        <v>1173</v>
      </c>
      <c r="H433" s="73" t="s">
        <v>42</v>
      </c>
      <c r="I433" s="76">
        <v>25059.11</v>
      </c>
      <c r="J433" s="76">
        <v>7086</v>
      </c>
      <c r="K433" s="76">
        <v>6197.15</v>
      </c>
      <c r="L433" s="77">
        <v>0</v>
      </c>
      <c r="M433" s="77">
        <v>1.7465984139227655E-3</v>
      </c>
      <c r="N433" s="77">
        <v>2.4476010799839133E-4</v>
      </c>
    </row>
    <row r="434" spans="2:14">
      <c r="B434" s="73" t="s">
        <v>1420</v>
      </c>
      <c r="C434" s="74" t="s">
        <v>1421</v>
      </c>
      <c r="D434" s="73" t="s">
        <v>119</v>
      </c>
      <c r="E434" s="73" t="s">
        <v>702</v>
      </c>
      <c r="F434" s="73"/>
      <c r="G434" s="73" t="s">
        <v>1173</v>
      </c>
      <c r="H434" s="73" t="s">
        <v>42</v>
      </c>
      <c r="I434" s="76">
        <v>4168.1899999999996</v>
      </c>
      <c r="J434" s="76">
        <v>58846</v>
      </c>
      <c r="K434" s="76">
        <v>8560.32</v>
      </c>
      <c r="M434" s="77">
        <v>2.412631828287411E-3</v>
      </c>
      <c r="N434" s="77">
        <v>3.3809490615860339E-4</v>
      </c>
    </row>
    <row r="435" spans="2:14">
      <c r="B435" s="73" t="s">
        <v>1422</v>
      </c>
      <c r="C435" s="74" t="s">
        <v>1423</v>
      </c>
      <c r="D435" s="73" t="s">
        <v>767</v>
      </c>
      <c r="E435" s="73" t="s">
        <v>702</v>
      </c>
      <c r="F435" s="73"/>
      <c r="G435" s="73" t="s">
        <v>720</v>
      </c>
      <c r="H435" s="73" t="s">
        <v>42</v>
      </c>
      <c r="I435" s="76">
        <v>20005.61</v>
      </c>
      <c r="J435" s="76">
        <v>6151</v>
      </c>
      <c r="K435" s="76">
        <v>4294.6000000000004</v>
      </c>
      <c r="L435" s="77">
        <v>0</v>
      </c>
      <c r="M435" s="77">
        <v>1.2103856689660102E-3</v>
      </c>
      <c r="N435" s="77">
        <v>1.6961776942786466E-4</v>
      </c>
    </row>
    <row r="436" spans="2:14">
      <c r="B436" s="73" t="s">
        <v>1424</v>
      </c>
      <c r="C436" s="74" t="s">
        <v>1425</v>
      </c>
      <c r="D436" s="73" t="s">
        <v>767</v>
      </c>
      <c r="E436" s="73" t="s">
        <v>702</v>
      </c>
      <c r="F436" s="73"/>
      <c r="G436" s="73" t="s">
        <v>720</v>
      </c>
      <c r="H436" s="73" t="s">
        <v>42</v>
      </c>
      <c r="I436" s="76">
        <v>62517.52</v>
      </c>
      <c r="J436" s="76">
        <v>1842</v>
      </c>
      <c r="K436" s="76">
        <v>4018.99</v>
      </c>
      <c r="L436" s="77">
        <v>1E-4</v>
      </c>
      <c r="M436" s="77">
        <v>1.132708028621456E-3</v>
      </c>
      <c r="N436" s="77">
        <v>1.5873238931516176E-4</v>
      </c>
    </row>
    <row r="437" spans="2:14">
      <c r="B437" s="73" t="s">
        <v>1426</v>
      </c>
      <c r="C437" s="74" t="s">
        <v>1427</v>
      </c>
      <c r="D437" s="73" t="s">
        <v>119</v>
      </c>
      <c r="E437" s="73" t="s">
        <v>702</v>
      </c>
      <c r="F437" s="73"/>
      <c r="G437" s="73" t="s">
        <v>723</v>
      </c>
      <c r="H437" s="73" t="s">
        <v>45</v>
      </c>
      <c r="I437" s="76">
        <v>3913.6</v>
      </c>
      <c r="J437" s="76">
        <v>56807</v>
      </c>
      <c r="K437" s="76">
        <v>5962.61</v>
      </c>
      <c r="L437" s="77">
        <v>2.0000000000000001E-4</v>
      </c>
      <c r="M437" s="77">
        <v>1.6804959003477438E-3</v>
      </c>
      <c r="N437" s="77">
        <v>2.3549681184936429E-4</v>
      </c>
    </row>
    <row r="438" spans="2:14">
      <c r="B438" s="73" t="s">
        <v>2402</v>
      </c>
      <c r="C438" s="74" t="s">
        <v>2403</v>
      </c>
      <c r="D438" s="73" t="s">
        <v>767</v>
      </c>
      <c r="E438" s="73" t="s">
        <v>702</v>
      </c>
      <c r="F438" s="73"/>
      <c r="G438" s="73" t="s">
        <v>723</v>
      </c>
      <c r="H438" s="73" t="s">
        <v>42</v>
      </c>
      <c r="I438" s="76">
        <v>31258.76</v>
      </c>
      <c r="J438" s="76">
        <v>934</v>
      </c>
      <c r="K438" s="76">
        <v>1018.93</v>
      </c>
      <c r="L438" s="77">
        <v>2.0000000000000001E-4</v>
      </c>
      <c r="M438" s="77">
        <v>2.8717418844119045E-4</v>
      </c>
      <c r="N438" s="77">
        <v>4.0243243562411892E-5</v>
      </c>
    </row>
    <row r="439" spans="2:14">
      <c r="B439" s="73" t="s">
        <v>1435</v>
      </c>
      <c r="C439" s="74" t="s">
        <v>1436</v>
      </c>
      <c r="D439" s="73" t="s">
        <v>1148</v>
      </c>
      <c r="E439" s="73" t="s">
        <v>702</v>
      </c>
      <c r="F439" s="73"/>
      <c r="G439" s="73" t="s">
        <v>930</v>
      </c>
      <c r="H439" s="73" t="s">
        <v>42</v>
      </c>
      <c r="I439" s="76">
        <v>4593.79</v>
      </c>
      <c r="J439" s="76">
        <v>91779</v>
      </c>
      <c r="K439" s="76">
        <v>14714.3</v>
      </c>
      <c r="L439" s="77">
        <v>0</v>
      </c>
      <c r="M439" s="77">
        <v>4.1470632535897545E-3</v>
      </c>
      <c r="N439" s="77">
        <v>5.811499894501068E-4</v>
      </c>
    </row>
    <row r="440" spans="2:14">
      <c r="B440" s="73" t="s">
        <v>1437</v>
      </c>
      <c r="C440" s="74" t="s">
        <v>1438</v>
      </c>
      <c r="D440" s="73" t="s">
        <v>719</v>
      </c>
      <c r="E440" s="73" t="s">
        <v>702</v>
      </c>
      <c r="F440" s="73"/>
      <c r="G440" s="73" t="s">
        <v>930</v>
      </c>
      <c r="H440" s="73" t="s">
        <v>2265</v>
      </c>
      <c r="I440" s="76">
        <v>59700</v>
      </c>
      <c r="J440" s="76">
        <v>8.5</v>
      </c>
      <c r="K440" s="76">
        <v>22.96</v>
      </c>
      <c r="L440" s="77">
        <v>1E-4</v>
      </c>
      <c r="M440" s="77">
        <v>6.471022903054904E-6</v>
      </c>
      <c r="N440" s="77">
        <v>9.0681879245186331E-7</v>
      </c>
    </row>
    <row r="441" spans="2:14">
      <c r="B441" s="73" t="s">
        <v>1439</v>
      </c>
      <c r="C441" s="74" t="s">
        <v>1440</v>
      </c>
      <c r="D441" s="73" t="s">
        <v>1148</v>
      </c>
      <c r="E441" s="73" t="s">
        <v>702</v>
      </c>
      <c r="F441" s="73"/>
      <c r="G441" s="73" t="s">
        <v>930</v>
      </c>
      <c r="H441" s="73" t="s">
        <v>42</v>
      </c>
      <c r="I441" s="76">
        <v>27563.98</v>
      </c>
      <c r="J441" s="76">
        <v>15104</v>
      </c>
      <c r="K441" s="76">
        <v>14529.79</v>
      </c>
      <c r="L441" s="77">
        <v>0</v>
      </c>
      <c r="M441" s="77">
        <v>4.0950611440147269E-3</v>
      </c>
      <c r="N441" s="77">
        <v>5.738626577691271E-4</v>
      </c>
    </row>
    <row r="442" spans="2:14">
      <c r="B442" s="73" t="s">
        <v>2404</v>
      </c>
      <c r="C442" s="74" t="s">
        <v>2405</v>
      </c>
      <c r="D442" s="73" t="s">
        <v>1148</v>
      </c>
      <c r="E442" s="73" t="s">
        <v>702</v>
      </c>
      <c r="F442" s="73"/>
      <c r="G442" s="73" t="s">
        <v>930</v>
      </c>
      <c r="H442" s="73" t="s">
        <v>42</v>
      </c>
      <c r="I442" s="76">
        <v>20318.2</v>
      </c>
      <c r="J442" s="76">
        <v>3774</v>
      </c>
      <c r="K442" s="76">
        <v>2676.16</v>
      </c>
      <c r="L442" s="77">
        <v>1E-4</v>
      </c>
      <c r="M442" s="77">
        <v>7.5424619565502666E-4</v>
      </c>
      <c r="N442" s="77">
        <v>1.0569652350208964E-4</v>
      </c>
    </row>
    <row r="443" spans="2:14">
      <c r="B443" s="73" t="s">
        <v>1441</v>
      </c>
      <c r="C443" s="74" t="s">
        <v>1442</v>
      </c>
      <c r="D443" s="73" t="s">
        <v>767</v>
      </c>
      <c r="E443" s="73" t="s">
        <v>702</v>
      </c>
      <c r="F443" s="73"/>
      <c r="G443" s="73" t="s">
        <v>930</v>
      </c>
      <c r="H443" s="73" t="s">
        <v>42</v>
      </c>
      <c r="I443" s="76">
        <v>12730.65</v>
      </c>
      <c r="J443" s="76">
        <v>12151</v>
      </c>
      <c r="K443" s="76">
        <v>5398.69</v>
      </c>
      <c r="L443" s="77">
        <v>0</v>
      </c>
      <c r="M443" s="77">
        <v>1.5215612646556393E-3</v>
      </c>
      <c r="N443" s="77">
        <v>2.132244576054856E-4</v>
      </c>
    </row>
    <row r="444" spans="2:14">
      <c r="B444" s="73" t="s">
        <v>1443</v>
      </c>
      <c r="C444" s="74" t="s">
        <v>1444</v>
      </c>
      <c r="D444" s="73" t="s">
        <v>1148</v>
      </c>
      <c r="E444" s="73" t="s">
        <v>702</v>
      </c>
      <c r="F444" s="73"/>
      <c r="G444" s="73" t="s">
        <v>930</v>
      </c>
      <c r="H444" s="73" t="s">
        <v>42</v>
      </c>
      <c r="I444" s="76">
        <v>117163.41</v>
      </c>
      <c r="J444" s="76">
        <v>790</v>
      </c>
      <c r="K444" s="76">
        <v>3230.31</v>
      </c>
      <c r="L444" s="77"/>
      <c r="M444" s="77">
        <v>9.104272645456135E-4</v>
      </c>
      <c r="N444" s="77">
        <v>1.2758300581207222E-4</v>
      </c>
    </row>
    <row r="445" spans="2:14">
      <c r="B445" s="73" t="s">
        <v>1445</v>
      </c>
      <c r="C445" s="74" t="s">
        <v>1446</v>
      </c>
      <c r="D445" s="73" t="s">
        <v>1148</v>
      </c>
      <c r="E445" s="73" t="s">
        <v>702</v>
      </c>
      <c r="F445" s="73"/>
      <c r="G445" s="73" t="s">
        <v>930</v>
      </c>
      <c r="H445" s="73" t="s">
        <v>42</v>
      </c>
      <c r="I445" s="76">
        <v>27111.77</v>
      </c>
      <c r="J445" s="76">
        <v>5342</v>
      </c>
      <c r="K445" s="76">
        <v>5054.6000000000004</v>
      </c>
      <c r="L445" s="77">
        <v>0</v>
      </c>
      <c r="M445" s="77">
        <v>1.4245832911925663E-3</v>
      </c>
      <c r="N445" s="77">
        <v>1.9963441935222948E-4</v>
      </c>
    </row>
    <row r="446" spans="2:14">
      <c r="B446" s="73" t="s">
        <v>1447</v>
      </c>
      <c r="C446" s="74" t="s">
        <v>1448</v>
      </c>
      <c r="D446" s="73" t="s">
        <v>767</v>
      </c>
      <c r="E446" s="73" t="s">
        <v>702</v>
      </c>
      <c r="F446" s="73"/>
      <c r="G446" s="73" t="s">
        <v>930</v>
      </c>
      <c r="H446" s="73" t="s">
        <v>42</v>
      </c>
      <c r="I446" s="76">
        <v>19361.68</v>
      </c>
      <c r="J446" s="76">
        <v>9442</v>
      </c>
      <c r="K446" s="76">
        <v>6380.17</v>
      </c>
      <c r="L446" s="77">
        <v>0</v>
      </c>
      <c r="M446" s="77">
        <v>1.7981805834226398E-3</v>
      </c>
      <c r="N446" s="77">
        <v>2.5198859124728244E-4</v>
      </c>
    </row>
    <row r="447" spans="2:14">
      <c r="B447" s="73" t="s">
        <v>1449</v>
      </c>
      <c r="C447" s="74" t="s">
        <v>1450</v>
      </c>
      <c r="D447" s="73" t="s">
        <v>1148</v>
      </c>
      <c r="E447" s="73" t="s">
        <v>702</v>
      </c>
      <c r="F447" s="73"/>
      <c r="G447" s="73" t="s">
        <v>791</v>
      </c>
      <c r="H447" s="73" t="s">
        <v>42</v>
      </c>
      <c r="I447" s="76">
        <v>5834.8027330835348</v>
      </c>
      <c r="J447" s="76">
        <v>3120</v>
      </c>
      <c r="K447" s="76">
        <v>635.34</v>
      </c>
      <c r="L447" s="77">
        <v>2.0000000000000001E-4</v>
      </c>
      <c r="M447" s="77">
        <v>1.790635754018686E-4</v>
      </c>
      <c r="N447" s="77">
        <v>2.5093129424928869E-5</v>
      </c>
    </row>
    <row r="448" spans="2:14">
      <c r="B448" s="73" t="s">
        <v>1451</v>
      </c>
      <c r="C448" s="74" t="s">
        <v>1452</v>
      </c>
      <c r="D448" s="73" t="s">
        <v>1148</v>
      </c>
      <c r="E448" s="73" t="s">
        <v>702</v>
      </c>
      <c r="F448" s="73"/>
      <c r="G448" s="73" t="s">
        <v>1194</v>
      </c>
      <c r="H448" s="73" t="s">
        <v>42</v>
      </c>
      <c r="I448" s="76">
        <v>235998.28</v>
      </c>
      <c r="J448" s="76">
        <v>2015</v>
      </c>
      <c r="K448" s="76">
        <v>16596.22</v>
      </c>
      <c r="L448" s="77">
        <v>5.7000000000000002E-3</v>
      </c>
      <c r="M448" s="77">
        <v>4.6774616604589661E-3</v>
      </c>
      <c r="N448" s="77">
        <v>6.5547753395755505E-4</v>
      </c>
    </row>
    <row r="449" spans="2:14">
      <c r="B449" s="73" t="s">
        <v>1428</v>
      </c>
      <c r="C449" s="74" t="s">
        <v>1429</v>
      </c>
      <c r="D449" s="73" t="s">
        <v>719</v>
      </c>
      <c r="E449" s="73" t="s">
        <v>702</v>
      </c>
      <c r="F449" s="73"/>
      <c r="G449" s="73" t="s">
        <v>119</v>
      </c>
      <c r="H449" s="73" t="s">
        <v>42</v>
      </c>
      <c r="I449" s="76">
        <v>2785292.93</v>
      </c>
      <c r="J449" s="76">
        <v>21.5</v>
      </c>
      <c r="K449" s="76">
        <v>2089.94</v>
      </c>
      <c r="L449" s="77">
        <v>5.3E-3</v>
      </c>
      <c r="M449" s="77">
        <v>5.8902655078443237E-4</v>
      </c>
      <c r="N449" s="77">
        <v>8.2543417556482892E-5</v>
      </c>
    </row>
    <row r="450" spans="2:14">
      <c r="B450" s="73" t="s">
        <v>1430</v>
      </c>
      <c r="C450" s="74" t="s">
        <v>1431</v>
      </c>
      <c r="D450" s="73" t="s">
        <v>767</v>
      </c>
      <c r="E450" s="73" t="s">
        <v>702</v>
      </c>
      <c r="F450" s="73"/>
      <c r="G450" s="73" t="s">
        <v>119</v>
      </c>
      <c r="H450" s="73" t="s">
        <v>46</v>
      </c>
      <c r="I450" s="76">
        <v>51417.41</v>
      </c>
      <c r="J450" s="76">
        <v>1722.5</v>
      </c>
      <c r="K450" s="76">
        <v>3527.16</v>
      </c>
      <c r="L450" s="77">
        <v>2.9999999999999997E-4</v>
      </c>
      <c r="M450" s="77">
        <v>9.9409116475344668E-4</v>
      </c>
      <c r="N450" s="77">
        <v>1.3930727229897709E-4</v>
      </c>
    </row>
    <row r="451" spans="2:14">
      <c r="B451" s="73" t="s">
        <v>1432</v>
      </c>
      <c r="C451" s="74" t="s">
        <v>2406</v>
      </c>
      <c r="D451" s="73" t="s">
        <v>119</v>
      </c>
      <c r="E451" s="73" t="s">
        <v>702</v>
      </c>
      <c r="F451" s="73"/>
      <c r="G451" s="73" t="s">
        <v>119</v>
      </c>
      <c r="H451" s="73" t="s">
        <v>46</v>
      </c>
      <c r="I451" s="76">
        <v>171905.69</v>
      </c>
      <c r="J451" s="76">
        <v>3175</v>
      </c>
      <c r="K451" s="76">
        <v>21736.51</v>
      </c>
      <c r="L451" s="77">
        <v>9.4999999999999998E-3</v>
      </c>
      <c r="M451" s="77">
        <v>6.1261957335575759E-3</v>
      </c>
      <c r="N451" s="77">
        <v>8.584963305887565E-4</v>
      </c>
    </row>
    <row r="452" spans="2:14">
      <c r="B452" s="73" t="s">
        <v>1433</v>
      </c>
      <c r="C452" s="74" t="s">
        <v>1434</v>
      </c>
      <c r="D452" s="73" t="s">
        <v>119</v>
      </c>
      <c r="E452" s="73" t="s">
        <v>702</v>
      </c>
      <c r="F452" s="73"/>
      <c r="G452" s="73" t="s">
        <v>119</v>
      </c>
      <c r="H452" s="73" t="s">
        <v>46</v>
      </c>
      <c r="I452" s="76">
        <v>237045.61</v>
      </c>
      <c r="J452" s="76">
        <v>351</v>
      </c>
      <c r="K452" s="76">
        <v>3313.56</v>
      </c>
      <c r="L452" s="77"/>
      <c r="M452" s="77">
        <v>9.3389035934871988E-4</v>
      </c>
      <c r="N452" s="77">
        <v>1.3087101384655036E-4</v>
      </c>
    </row>
    <row r="453" spans="2:14">
      <c r="B453" s="43" t="s">
        <v>3618</v>
      </c>
      <c r="C453" s="80" t="s">
        <v>1224</v>
      </c>
      <c r="D453" s="43" t="s">
        <v>727</v>
      </c>
      <c r="E453" s="43" t="s">
        <v>702</v>
      </c>
      <c r="G453" s="43" t="s">
        <v>788</v>
      </c>
      <c r="H453" s="43" t="s">
        <v>46</v>
      </c>
      <c r="I453" s="79">
        <v>3556.65</v>
      </c>
      <c r="J453" s="79">
        <v>8249.1</v>
      </c>
      <c r="K453" s="79">
        <v>1168.4321073348699</v>
      </c>
      <c r="L453" s="77">
        <v>0</v>
      </c>
      <c r="M453" s="77">
        <v>3.2930970937407008E-4</v>
      </c>
      <c r="N453" s="77">
        <v>4.614791779770874E-5</v>
      </c>
    </row>
    <row r="454" spans="2:14">
      <c r="B454" s="43" t="s">
        <v>3619</v>
      </c>
      <c r="C454" s="80" t="s">
        <v>1407</v>
      </c>
      <c r="D454" s="43" t="s">
        <v>1148</v>
      </c>
      <c r="E454" s="43" t="s">
        <v>702</v>
      </c>
      <c r="G454" s="43" t="s">
        <v>788</v>
      </c>
      <c r="H454" s="43" t="s">
        <v>42</v>
      </c>
      <c r="I454" s="79">
        <v>11126.3</v>
      </c>
      <c r="J454" s="79">
        <v>3486</v>
      </c>
      <c r="K454" s="79">
        <v>1353.6412348199999</v>
      </c>
      <c r="L454" s="77">
        <v>0</v>
      </c>
      <c r="M454" s="77">
        <v>3.8150886032403052E-4</v>
      </c>
      <c r="N454" s="77">
        <v>5.3462861932601109E-5</v>
      </c>
    </row>
    <row r="455" spans="2:14">
      <c r="B455" s="43" t="s">
        <v>3620</v>
      </c>
      <c r="C455" s="80" t="s">
        <v>1383</v>
      </c>
      <c r="D455" s="43" t="s">
        <v>1148</v>
      </c>
      <c r="E455" s="43" t="s">
        <v>702</v>
      </c>
      <c r="G455" s="43" t="s">
        <v>788</v>
      </c>
      <c r="H455" s="43" t="s">
        <v>46</v>
      </c>
      <c r="I455" s="79">
        <v>5277.07</v>
      </c>
      <c r="J455" s="79">
        <v>4963</v>
      </c>
      <c r="K455" s="79">
        <v>1043.02066917825</v>
      </c>
      <c r="L455" s="77">
        <v>0</v>
      </c>
      <c r="M455" s="77">
        <v>2.9396387798833222E-4</v>
      </c>
      <c r="N455" s="77">
        <v>4.1194718803421392E-5</v>
      </c>
    </row>
    <row r="456" spans="2:14">
      <c r="B456" s="43" t="s">
        <v>3621</v>
      </c>
      <c r="C456" s="80" t="s">
        <v>1292</v>
      </c>
      <c r="D456" s="43" t="s">
        <v>767</v>
      </c>
      <c r="E456" s="43" t="s">
        <v>702</v>
      </c>
      <c r="G456" s="43" t="s">
        <v>732</v>
      </c>
      <c r="H456" s="43" t="s">
        <v>42</v>
      </c>
      <c r="I456" s="79">
        <v>9442.41</v>
      </c>
      <c r="J456" s="79">
        <v>2432</v>
      </c>
      <c r="K456" s="79">
        <v>801.441545088</v>
      </c>
      <c r="L456" s="77">
        <v>0</v>
      </c>
      <c r="M456" s="77">
        <v>2.2587746488345633E-4</v>
      </c>
      <c r="N456" s="77">
        <v>3.1653408281248074E-5</v>
      </c>
    </row>
    <row r="457" spans="2:14">
      <c r="B457" s="43" t="s">
        <v>3622</v>
      </c>
      <c r="C457" s="80" t="s">
        <v>1294</v>
      </c>
      <c r="D457" s="43" t="s">
        <v>1148</v>
      </c>
      <c r="E457" s="43" t="s">
        <v>702</v>
      </c>
      <c r="G457" s="43" t="s">
        <v>732</v>
      </c>
      <c r="H457" s="43" t="s">
        <v>46</v>
      </c>
      <c r="I457" s="79">
        <v>638936.13</v>
      </c>
      <c r="J457" s="79">
        <v>24.4</v>
      </c>
      <c r="K457" s="79">
        <v>620.87340560489997</v>
      </c>
      <c r="L457" s="77">
        <v>0</v>
      </c>
      <c r="M457" s="77">
        <v>1.7498632524246536E-4</v>
      </c>
      <c r="N457" s="77">
        <v>2.4521762714987428E-5</v>
      </c>
    </row>
    <row r="458" spans="2:14">
      <c r="B458" s="43" t="s">
        <v>3623</v>
      </c>
      <c r="C458" s="80" t="s">
        <v>1298</v>
      </c>
      <c r="D458" s="43" t="s">
        <v>767</v>
      </c>
      <c r="E458" s="43" t="s">
        <v>702</v>
      </c>
      <c r="G458" s="43" t="s">
        <v>732</v>
      </c>
      <c r="H458" s="43" t="s">
        <v>42</v>
      </c>
      <c r="I458" s="79">
        <v>6877.23</v>
      </c>
      <c r="J458" s="79">
        <v>6698</v>
      </c>
      <c r="K458" s="79">
        <v>1607.6226602459999</v>
      </c>
      <c r="L458" s="77">
        <v>0</v>
      </c>
      <c r="M458" s="77">
        <v>4.5309072534503129E-4</v>
      </c>
      <c r="N458" s="77">
        <v>6.3494008688263486E-5</v>
      </c>
    </row>
    <row r="459" spans="2:14">
      <c r="B459" s="43" t="s">
        <v>3624</v>
      </c>
      <c r="C459" s="80" t="s">
        <v>1300</v>
      </c>
      <c r="D459" s="43" t="s">
        <v>1148</v>
      </c>
      <c r="E459" s="43" t="s">
        <v>702</v>
      </c>
      <c r="G459" s="43" t="s">
        <v>732</v>
      </c>
      <c r="H459" s="43" t="s">
        <v>46</v>
      </c>
      <c r="I459" s="79">
        <v>11136.99</v>
      </c>
      <c r="J459" s="79">
        <v>1037.2</v>
      </c>
      <c r="K459" s="79">
        <v>460.02996606509998</v>
      </c>
      <c r="L459" s="77">
        <v>0</v>
      </c>
      <c r="M459" s="77">
        <v>1.2965437484751012E-4</v>
      </c>
      <c r="N459" s="77">
        <v>1.8169155850123068E-5</v>
      </c>
    </row>
    <row r="460" spans="2:14">
      <c r="B460" s="43" t="s">
        <v>3625</v>
      </c>
      <c r="C460" s="80" t="s">
        <v>1314</v>
      </c>
      <c r="D460" s="43" t="s">
        <v>767</v>
      </c>
      <c r="E460" s="43" t="s">
        <v>702</v>
      </c>
      <c r="G460" s="43" t="s">
        <v>732</v>
      </c>
      <c r="H460" s="43" t="s">
        <v>42</v>
      </c>
      <c r="I460" s="79">
        <v>1573.73</v>
      </c>
      <c r="J460" s="79">
        <v>9115</v>
      </c>
      <c r="K460" s="79">
        <v>500.62475835499998</v>
      </c>
      <c r="L460" s="77">
        <v>0</v>
      </c>
      <c r="M460" s="77">
        <v>1.4109556956234893E-4</v>
      </c>
      <c r="N460" s="77">
        <v>1.9772471203962845E-5</v>
      </c>
    </row>
    <row r="461" spans="2:14">
      <c r="B461" s="43" t="s">
        <v>2813</v>
      </c>
      <c r="C461" s="80" t="s">
        <v>3626</v>
      </c>
      <c r="D461" s="43" t="s">
        <v>1148</v>
      </c>
      <c r="E461" s="43" t="s">
        <v>702</v>
      </c>
      <c r="G461" s="43" t="s">
        <v>732</v>
      </c>
      <c r="H461" s="43" t="s">
        <v>46</v>
      </c>
      <c r="I461" s="79">
        <v>40350.559999999998</v>
      </c>
      <c r="J461" s="79">
        <v>1658</v>
      </c>
      <c r="K461" s="79">
        <v>2664.3414242160002</v>
      </c>
      <c r="L461" s="77">
        <v>0</v>
      </c>
      <c r="M461" s="77">
        <v>7.5091526035103045E-4</v>
      </c>
      <c r="N461" s="77">
        <v>1.0522974185483584E-4</v>
      </c>
    </row>
    <row r="462" spans="2:14">
      <c r="B462" s="43" t="s">
        <v>2814</v>
      </c>
      <c r="C462" s="80">
        <v>71042105</v>
      </c>
      <c r="D462" s="43" t="s">
        <v>1148</v>
      </c>
      <c r="E462" s="43" t="s">
        <v>702</v>
      </c>
      <c r="G462" s="43" t="s">
        <v>760</v>
      </c>
      <c r="H462" s="43" t="s">
        <v>42</v>
      </c>
      <c r="I462" s="79">
        <v>1312.97</v>
      </c>
      <c r="J462" s="79">
        <v>2261</v>
      </c>
      <c r="K462" s="79">
        <v>103.605018433</v>
      </c>
      <c r="L462" s="77">
        <v>0</v>
      </c>
      <c r="M462" s="77">
        <v>2.9199932367219881E-5</v>
      </c>
      <c r="N462" s="77">
        <v>4.0919415377772687E-6</v>
      </c>
    </row>
    <row r="463" spans="2:14">
      <c r="B463" s="43" t="s">
        <v>3627</v>
      </c>
      <c r="C463" s="80" t="s">
        <v>1204</v>
      </c>
      <c r="D463" s="43" t="s">
        <v>1148</v>
      </c>
      <c r="E463" s="43" t="s">
        <v>702</v>
      </c>
      <c r="G463" s="43" t="s">
        <v>760</v>
      </c>
      <c r="H463" s="43" t="s">
        <v>46</v>
      </c>
      <c r="I463" s="79">
        <v>137.85</v>
      </c>
      <c r="J463" s="79">
        <v>123685</v>
      </c>
      <c r="K463" s="79">
        <v>679.01534398125</v>
      </c>
      <c r="L463" s="77">
        <v>0.01</v>
      </c>
      <c r="M463" s="77">
        <v>1.9137298965280367E-4</v>
      </c>
      <c r="N463" s="77">
        <v>2.6818112991522808E-5</v>
      </c>
    </row>
    <row r="464" spans="2:14">
      <c r="B464" s="43" t="s">
        <v>3628</v>
      </c>
      <c r="C464" s="80" t="s">
        <v>2372</v>
      </c>
      <c r="D464" s="43" t="s">
        <v>1148</v>
      </c>
      <c r="E464" s="43" t="s">
        <v>702</v>
      </c>
      <c r="G464" s="43" t="s">
        <v>760</v>
      </c>
      <c r="H464" s="43" t="s">
        <v>42</v>
      </c>
      <c r="I464" s="79">
        <v>13586.83</v>
      </c>
      <c r="J464" s="79">
        <v>2702</v>
      </c>
      <c r="K464" s="79">
        <v>1281.2353516339999</v>
      </c>
      <c r="L464" s="77">
        <v>0</v>
      </c>
      <c r="M464" s="77">
        <v>3.6110206030606345E-4</v>
      </c>
      <c r="N464" s="77">
        <v>5.0603148711471356E-5</v>
      </c>
    </row>
    <row r="465" spans="2:14">
      <c r="B465" s="43" t="s">
        <v>3629</v>
      </c>
      <c r="C465" s="80" t="s">
        <v>3630</v>
      </c>
      <c r="D465" s="43" t="s">
        <v>1148</v>
      </c>
      <c r="E465" s="43" t="s">
        <v>702</v>
      </c>
      <c r="G465" s="43" t="s">
        <v>760</v>
      </c>
      <c r="H465" s="43" t="s">
        <v>42</v>
      </c>
      <c r="I465" s="79">
        <v>1196.03</v>
      </c>
      <c r="J465" s="79">
        <v>13232</v>
      </c>
      <c r="K465" s="79">
        <v>552.32282670400002</v>
      </c>
      <c r="L465" s="77">
        <v>0</v>
      </c>
      <c r="M465" s="77">
        <v>1.5566610023874604E-4</v>
      </c>
      <c r="N465" s="77">
        <v>2.1814317018959977E-5</v>
      </c>
    </row>
    <row r="466" spans="2:14">
      <c r="B466" s="43" t="s">
        <v>3631</v>
      </c>
      <c r="C466" s="80" t="s">
        <v>1423</v>
      </c>
      <c r="D466" s="43" t="s">
        <v>1148</v>
      </c>
      <c r="E466" s="43" t="s">
        <v>702</v>
      </c>
      <c r="G466" s="43" t="s">
        <v>720</v>
      </c>
      <c r="H466" s="43" t="s">
        <v>42</v>
      </c>
      <c r="I466" s="79">
        <v>3021.57</v>
      </c>
      <c r="J466" s="79">
        <v>6151</v>
      </c>
      <c r="K466" s="79">
        <v>648.64012974299999</v>
      </c>
      <c r="L466" s="77">
        <v>0</v>
      </c>
      <c r="M466" s="77">
        <v>1.8281207035746765E-4</v>
      </c>
      <c r="N466" s="77">
        <v>2.5618425922881848E-5</v>
      </c>
    </row>
    <row r="467" spans="2:14">
      <c r="B467" s="43" t="s">
        <v>3632</v>
      </c>
      <c r="C467" s="80" t="s">
        <v>2394</v>
      </c>
      <c r="D467" s="43" t="s">
        <v>1148</v>
      </c>
      <c r="E467" s="43" t="s">
        <v>702</v>
      </c>
      <c r="G467" s="43" t="s">
        <v>720</v>
      </c>
      <c r="H467" s="43" t="s">
        <v>46</v>
      </c>
      <c r="I467" s="79">
        <v>-4752.66</v>
      </c>
      <c r="J467" s="79">
        <v>3684</v>
      </c>
      <c r="K467" s="79">
        <v>-697.28793769799995</v>
      </c>
      <c r="L467" s="77">
        <v>0.01</v>
      </c>
      <c r="M467" s="77">
        <v>-1.9652291876601387E-4</v>
      </c>
      <c r="N467" s="77">
        <v>-2.7539799897846272E-5</v>
      </c>
    </row>
    <row r="468" spans="2:14">
      <c r="B468" s="43" t="s">
        <v>3633</v>
      </c>
      <c r="C468" s="80" t="s">
        <v>2388</v>
      </c>
      <c r="D468" s="43" t="s">
        <v>1148</v>
      </c>
      <c r="E468" s="43" t="s">
        <v>702</v>
      </c>
      <c r="G468" s="43" t="s">
        <v>720</v>
      </c>
      <c r="H468" s="43" t="s">
        <v>42</v>
      </c>
      <c r="I468" s="79">
        <v>3147.47</v>
      </c>
      <c r="J468" s="79">
        <v>1778</v>
      </c>
      <c r="K468" s="79">
        <v>195.30743793400001</v>
      </c>
      <c r="L468" s="77">
        <v>0.02</v>
      </c>
      <c r="M468" s="77">
        <v>5.5045248432399312E-5</v>
      </c>
      <c r="N468" s="77">
        <v>7.7137828843282718E-6</v>
      </c>
    </row>
    <row r="469" spans="2:14">
      <c r="B469" s="43" t="s">
        <v>3634</v>
      </c>
      <c r="C469" s="80" t="s">
        <v>1400</v>
      </c>
      <c r="D469" s="43" t="s">
        <v>1148</v>
      </c>
      <c r="E469" s="43" t="s">
        <v>702</v>
      </c>
      <c r="G469" s="43" t="s">
        <v>720</v>
      </c>
      <c r="H469" s="43" t="s">
        <v>42</v>
      </c>
      <c r="I469" s="79">
        <v>3.15</v>
      </c>
      <c r="J469" s="79">
        <v>7</v>
      </c>
      <c r="K469" s="79">
        <v>7.6954499999999995E-4</v>
      </c>
      <c r="L469" s="77">
        <v>0</v>
      </c>
      <c r="M469" s="77">
        <v>2.1688777525833562E-10</v>
      </c>
      <c r="N469" s="77">
        <v>3.0393635350059632E-11</v>
      </c>
    </row>
    <row r="470" spans="2:14">
      <c r="B470" s="43" t="s">
        <v>3635</v>
      </c>
      <c r="C470" s="80" t="s">
        <v>1286</v>
      </c>
      <c r="D470" s="43" t="s">
        <v>1148</v>
      </c>
      <c r="E470" s="43" t="s">
        <v>702</v>
      </c>
      <c r="G470" s="43" t="s">
        <v>720</v>
      </c>
      <c r="H470" s="43" t="s">
        <v>46</v>
      </c>
      <c r="I470" s="79">
        <v>39047.18</v>
      </c>
      <c r="J470" s="79">
        <v>627</v>
      </c>
      <c r="K470" s="79">
        <v>975.01882257449995</v>
      </c>
      <c r="L470" s="77">
        <v>0</v>
      </c>
      <c r="M470" s="77">
        <v>2.747983071336766E-4</v>
      </c>
      <c r="N470" s="77">
        <v>3.850894561432254E-5</v>
      </c>
    </row>
    <row r="471" spans="2:14">
      <c r="B471" s="43" t="s">
        <v>3636</v>
      </c>
      <c r="C471" s="80" t="s">
        <v>1288</v>
      </c>
      <c r="D471" s="43" t="s">
        <v>1148</v>
      </c>
      <c r="E471" s="43" t="s">
        <v>702</v>
      </c>
      <c r="G471" s="43" t="s">
        <v>720</v>
      </c>
      <c r="H471" s="43" t="s">
        <v>42</v>
      </c>
      <c r="I471" s="79">
        <v>6294.93</v>
      </c>
      <c r="J471" s="79">
        <v>2638</v>
      </c>
      <c r="K471" s="79">
        <v>579.55028436600003</v>
      </c>
      <c r="L471" s="77">
        <v>0</v>
      </c>
      <c r="M471" s="77">
        <v>1.6333985904200211E-4</v>
      </c>
      <c r="N471" s="77">
        <v>2.2889681578131974E-5</v>
      </c>
    </row>
    <row r="472" spans="2:14">
      <c r="B472" s="43" t="s">
        <v>3637</v>
      </c>
      <c r="C472" s="80" t="s">
        <v>1290</v>
      </c>
      <c r="D472" s="43" t="s">
        <v>1148</v>
      </c>
      <c r="E472" s="43" t="s">
        <v>702</v>
      </c>
      <c r="G472" s="43" t="s">
        <v>720</v>
      </c>
      <c r="H472" s="43" t="s">
        <v>46</v>
      </c>
      <c r="I472" s="79">
        <v>4642.51</v>
      </c>
      <c r="J472" s="79">
        <v>2456</v>
      </c>
      <c r="K472" s="79">
        <v>454.08483160200001</v>
      </c>
      <c r="L472" s="77">
        <v>0</v>
      </c>
      <c r="M472" s="77">
        <v>1.2797880423459805E-4</v>
      </c>
      <c r="N472" s="77">
        <v>1.7934349244949188E-5</v>
      </c>
    </row>
    <row r="473" spans="2:14">
      <c r="B473" s="43" t="s">
        <v>3638</v>
      </c>
      <c r="C473" s="80" t="s">
        <v>1302</v>
      </c>
      <c r="D473" s="43" t="s">
        <v>1148</v>
      </c>
      <c r="E473" s="43" t="s">
        <v>702</v>
      </c>
      <c r="G473" s="43" t="s">
        <v>720</v>
      </c>
      <c r="H473" s="43" t="s">
        <v>42</v>
      </c>
      <c r="I473" s="79">
        <v>12589.88</v>
      </c>
      <c r="J473" s="79">
        <v>1980</v>
      </c>
      <c r="K473" s="79">
        <v>869.98588775999997</v>
      </c>
      <c r="L473" s="77">
        <v>0</v>
      </c>
      <c r="M473" s="77">
        <v>2.4519593227480458E-4</v>
      </c>
      <c r="N473" s="77">
        <v>3.4360607673723233E-5</v>
      </c>
    </row>
    <row r="474" spans="2:14">
      <c r="B474" s="43" t="s">
        <v>3639</v>
      </c>
      <c r="C474" s="80" t="s">
        <v>2390</v>
      </c>
      <c r="D474" s="43" t="s">
        <v>1148</v>
      </c>
      <c r="E474" s="43" t="s">
        <v>702</v>
      </c>
      <c r="G474" s="43" t="s">
        <v>720</v>
      </c>
      <c r="H474" s="43" t="s">
        <v>46</v>
      </c>
      <c r="I474" s="79">
        <v>-5750.23</v>
      </c>
      <c r="J474" s="79">
        <v>1981.5</v>
      </c>
      <c r="K474" s="79">
        <v>-453.76926566962499</v>
      </c>
      <c r="L474" s="77">
        <v>0</v>
      </c>
      <c r="M474" s="77">
        <v>-1.2788986545516327E-4</v>
      </c>
      <c r="N474" s="77">
        <v>-1.7921885781633192E-5</v>
      </c>
    </row>
    <row r="475" spans="2:14">
      <c r="B475" s="43" t="s">
        <v>3640</v>
      </c>
      <c r="C475" s="80" t="s">
        <v>1308</v>
      </c>
      <c r="D475" s="43" t="s">
        <v>1148</v>
      </c>
      <c r="E475" s="43" t="s">
        <v>702</v>
      </c>
      <c r="G475" s="43" t="s">
        <v>720</v>
      </c>
      <c r="H475" s="43" t="s">
        <v>2265</v>
      </c>
      <c r="I475" s="79">
        <v>60361.77</v>
      </c>
      <c r="J475" s="79">
        <v>164</v>
      </c>
      <c r="K475" s="79">
        <v>447.84570186719998</v>
      </c>
      <c r="L475" s="77">
        <v>0.04</v>
      </c>
      <c r="M475" s="77">
        <v>1.2622037429518073E-4</v>
      </c>
      <c r="N475" s="77">
        <v>1.7687931122472625E-5</v>
      </c>
    </row>
    <row r="476" spans="2:14">
      <c r="B476" s="43" t="s">
        <v>2815</v>
      </c>
      <c r="C476" s="80" t="s">
        <v>1306</v>
      </c>
      <c r="D476" s="43" t="s">
        <v>1148</v>
      </c>
      <c r="E476" s="43" t="s">
        <v>702</v>
      </c>
      <c r="G476" s="43" t="s">
        <v>720</v>
      </c>
      <c r="H476" s="6" t="s">
        <v>44</v>
      </c>
      <c r="I476" s="79">
        <v>24623.89</v>
      </c>
      <c r="J476" s="79">
        <v>1410</v>
      </c>
      <c r="K476" s="79">
        <v>1264.8381209070001</v>
      </c>
      <c r="L476" s="77">
        <v>0.01</v>
      </c>
      <c r="M476" s="77">
        <v>3.5648068157866401E-4</v>
      </c>
      <c r="N476" s="77">
        <v>4.9955530376653734E-5</v>
      </c>
    </row>
    <row r="477" spans="2:14">
      <c r="B477" s="43" t="s">
        <v>3641</v>
      </c>
      <c r="C477" s="80" t="s">
        <v>1427</v>
      </c>
      <c r="D477" s="43" t="s">
        <v>1148</v>
      </c>
      <c r="E477" s="43" t="s">
        <v>702</v>
      </c>
      <c r="G477" s="43" t="s">
        <v>720</v>
      </c>
      <c r="H477" s="43" t="s">
        <v>45</v>
      </c>
      <c r="I477" s="79">
        <v>591.1</v>
      </c>
      <c r="J477" s="79">
        <v>56807</v>
      </c>
      <c r="K477" s="79">
        <v>900.57852671399996</v>
      </c>
      <c r="L477" s="77">
        <v>0.06</v>
      </c>
      <c r="M477" s="77">
        <v>2.5381813032951812E-4</v>
      </c>
      <c r="N477" s="77">
        <v>3.5568882060229425E-5</v>
      </c>
    </row>
    <row r="478" spans="2:14">
      <c r="B478" s="43" t="s">
        <v>3642</v>
      </c>
      <c r="C478" s="80" t="s">
        <v>1310</v>
      </c>
      <c r="D478" s="43" t="s">
        <v>1148</v>
      </c>
      <c r="E478" s="43" t="s">
        <v>702</v>
      </c>
      <c r="G478" s="43" t="s">
        <v>720</v>
      </c>
      <c r="H478" s="43" t="s">
        <v>46</v>
      </c>
      <c r="I478" s="79">
        <v>17181.689999999999</v>
      </c>
      <c r="J478" s="79">
        <v>2457</v>
      </c>
      <c r="K478" s="79">
        <v>1681.22879604225</v>
      </c>
      <c r="L478" s="77">
        <v>0.02</v>
      </c>
      <c r="M478" s="77">
        <v>4.7383580333034938E-4</v>
      </c>
      <c r="N478" s="77">
        <v>6.6401126596791511E-5</v>
      </c>
    </row>
    <row r="479" spans="2:14">
      <c r="B479" s="43" t="s">
        <v>3643</v>
      </c>
      <c r="C479" s="80" t="s">
        <v>1425</v>
      </c>
      <c r="D479" s="43" t="s">
        <v>1148</v>
      </c>
      <c r="E479" s="43" t="s">
        <v>702</v>
      </c>
      <c r="G479" s="43" t="s">
        <v>720</v>
      </c>
      <c r="H479" s="43" t="s">
        <v>42</v>
      </c>
      <c r="I479" s="79">
        <v>9442.41</v>
      </c>
      <c r="J479" s="79">
        <v>1842</v>
      </c>
      <c r="K479" s="79">
        <v>607.01288077799995</v>
      </c>
      <c r="L479" s="77">
        <v>0</v>
      </c>
      <c r="M479" s="77">
        <v>1.7107988910992046E-4</v>
      </c>
      <c r="N479" s="77">
        <v>2.397433308143871E-5</v>
      </c>
    </row>
    <row r="480" spans="2:14">
      <c r="B480" s="43" t="s">
        <v>3563</v>
      </c>
      <c r="C480" s="80" t="s">
        <v>1442</v>
      </c>
      <c r="D480" s="43" t="s">
        <v>1148</v>
      </c>
      <c r="E480" s="43" t="s">
        <v>702</v>
      </c>
      <c r="G480" s="43" t="s">
        <v>720</v>
      </c>
      <c r="H480" s="43" t="s">
        <v>42</v>
      </c>
      <c r="I480" s="79">
        <v>1922.78</v>
      </c>
      <c r="J480" s="79">
        <v>12151</v>
      </c>
      <c r="K480" s="79">
        <v>815.39312232199995</v>
      </c>
      <c r="L480" s="77">
        <v>0</v>
      </c>
      <c r="M480" s="77">
        <v>2.2980956313323653E-4</v>
      </c>
      <c r="N480" s="77">
        <v>3.2204434083518749E-5</v>
      </c>
    </row>
    <row r="481" spans="2:14">
      <c r="B481" s="43" t="s">
        <v>3564</v>
      </c>
      <c r="C481" s="80" t="s">
        <v>1444</v>
      </c>
      <c r="D481" s="43" t="s">
        <v>1148</v>
      </c>
      <c r="E481" s="43" t="s">
        <v>702</v>
      </c>
      <c r="G481" s="43" t="s">
        <v>720</v>
      </c>
      <c r="H481" s="43" t="s">
        <v>42</v>
      </c>
      <c r="I481" s="79">
        <v>17723.48</v>
      </c>
      <c r="J481" s="79">
        <v>790</v>
      </c>
      <c r="K481" s="79">
        <v>488.65406708</v>
      </c>
      <c r="L481" s="77">
        <v>0</v>
      </c>
      <c r="M481" s="77">
        <v>1.3772176218404214E-4</v>
      </c>
      <c r="N481" s="77">
        <v>1.9299681665338738E-5</v>
      </c>
    </row>
    <row r="482" spans="2:14">
      <c r="B482" s="43" t="s">
        <v>3644</v>
      </c>
      <c r="C482" s="80" t="s">
        <v>2386</v>
      </c>
      <c r="D482" s="43" t="s">
        <v>1148</v>
      </c>
      <c r="E482" s="43" t="s">
        <v>702</v>
      </c>
      <c r="G482" s="43" t="s">
        <v>720</v>
      </c>
      <c r="H482" s="43" t="s">
        <v>42</v>
      </c>
      <c r="I482" s="79">
        <v>11330.89</v>
      </c>
      <c r="J482" s="79">
        <v>1324</v>
      </c>
      <c r="K482" s="79">
        <v>523.57323276399995</v>
      </c>
      <c r="L482" s="77">
        <v>0</v>
      </c>
      <c r="M482" s="77">
        <v>1.4756334410463153E-4</v>
      </c>
      <c r="N482" s="77">
        <v>2.0678834786374948E-5</v>
      </c>
    </row>
    <row r="483" spans="2:14">
      <c r="B483" s="43" t="s">
        <v>3645</v>
      </c>
      <c r="C483" s="80" t="s">
        <v>1340</v>
      </c>
      <c r="D483" s="43" t="s">
        <v>1148</v>
      </c>
      <c r="E483" s="43" t="s">
        <v>702</v>
      </c>
      <c r="G483" s="43" t="s">
        <v>720</v>
      </c>
      <c r="H483" s="43" t="s">
        <v>42</v>
      </c>
      <c r="I483" s="79">
        <v>50024.480000000003</v>
      </c>
      <c r="J483" s="79">
        <v>471</v>
      </c>
      <c r="K483" s="79">
        <v>822.29739979199996</v>
      </c>
      <c r="L483" s="77">
        <v>0</v>
      </c>
      <c r="M483" s="77">
        <v>2.3175545762963966E-4</v>
      </c>
      <c r="N483" s="77">
        <v>3.2477122609568312E-5</v>
      </c>
    </row>
    <row r="484" spans="2:14">
      <c r="B484" s="43" t="s">
        <v>3646</v>
      </c>
      <c r="C484" s="80" t="s">
        <v>1318</v>
      </c>
      <c r="D484" s="43" t="s">
        <v>1148</v>
      </c>
      <c r="E484" s="43" t="s">
        <v>702</v>
      </c>
      <c r="G484" s="43" t="s">
        <v>720</v>
      </c>
      <c r="H484" s="43" t="s">
        <v>42</v>
      </c>
      <c r="I484" s="79">
        <v>12481.67</v>
      </c>
      <c r="J484" s="79">
        <v>1410</v>
      </c>
      <c r="K484" s="79">
        <v>614.21049903000005</v>
      </c>
      <c r="L484" s="77">
        <v>0.01</v>
      </c>
      <c r="M484" s="77">
        <v>1.7310845847212162E-4</v>
      </c>
      <c r="N484" s="77">
        <v>2.4258607275332797E-5</v>
      </c>
    </row>
    <row r="485" spans="2:14">
      <c r="B485" s="43" t="s">
        <v>3647</v>
      </c>
      <c r="C485" s="80" t="s">
        <v>1322</v>
      </c>
      <c r="D485" s="43" t="s">
        <v>1148</v>
      </c>
      <c r="E485" s="43" t="s">
        <v>702</v>
      </c>
      <c r="G485" s="43" t="s">
        <v>720</v>
      </c>
      <c r="H485" s="43" t="s">
        <v>42</v>
      </c>
      <c r="I485" s="79">
        <v>17860.3</v>
      </c>
      <c r="J485" s="79">
        <v>1800</v>
      </c>
      <c r="K485" s="79">
        <v>1121.984046</v>
      </c>
      <c r="L485" s="77">
        <v>0</v>
      </c>
      <c r="M485" s="77">
        <v>3.1621883530175116E-4</v>
      </c>
      <c r="N485" s="77">
        <v>4.4313424117768981E-5</v>
      </c>
    </row>
    <row r="486" spans="2:14">
      <c r="B486" s="43" t="s">
        <v>3565</v>
      </c>
      <c r="C486" s="80" t="s">
        <v>1448</v>
      </c>
      <c r="D486" s="43" t="s">
        <v>1148</v>
      </c>
      <c r="E486" s="43" t="s">
        <v>702</v>
      </c>
      <c r="G486" s="43" t="s">
        <v>720</v>
      </c>
      <c r="H486" s="43" t="s">
        <v>42</v>
      </c>
      <c r="I486" s="79">
        <v>2924.3</v>
      </c>
      <c r="J486" s="79">
        <v>9442</v>
      </c>
      <c r="K486" s="79">
        <v>963.63229693999995</v>
      </c>
      <c r="L486" s="77">
        <v>0</v>
      </c>
      <c r="M486" s="77">
        <v>2.715891404016613E-4</v>
      </c>
      <c r="N486" s="77">
        <v>3.8059228043499397E-5</v>
      </c>
    </row>
    <row r="487" spans="2:14">
      <c r="B487" s="43" t="s">
        <v>3648</v>
      </c>
      <c r="C487" s="80" t="s">
        <v>1387</v>
      </c>
      <c r="D487" s="43" t="s">
        <v>1148</v>
      </c>
      <c r="E487" s="43" t="s">
        <v>702</v>
      </c>
      <c r="G487" s="43" t="s">
        <v>705</v>
      </c>
      <c r="H487" s="43" t="s">
        <v>42</v>
      </c>
      <c r="I487" s="79">
        <v>9159.1299999999992</v>
      </c>
      <c r="J487" s="79">
        <v>4525</v>
      </c>
      <c r="K487" s="79">
        <v>1446.432707425</v>
      </c>
      <c r="L487" s="77">
        <v>0</v>
      </c>
      <c r="M487" s="77">
        <v>4.0766111400151951E-4</v>
      </c>
      <c r="N487" s="77">
        <v>5.7127716076220289E-5</v>
      </c>
    </row>
    <row r="488" spans="2:14">
      <c r="B488" s="43" t="s">
        <v>3649</v>
      </c>
      <c r="C488" s="80" t="s">
        <v>1196</v>
      </c>
      <c r="D488" s="43" t="s">
        <v>1148</v>
      </c>
      <c r="E488" s="43" t="s">
        <v>702</v>
      </c>
      <c r="G488" s="43" t="s">
        <v>705</v>
      </c>
      <c r="H488" s="43" t="s">
        <v>42</v>
      </c>
      <c r="I488" s="79">
        <v>6208.38</v>
      </c>
      <c r="J488" s="79">
        <v>6790</v>
      </c>
      <c r="K488" s="79">
        <v>1471.20601698</v>
      </c>
      <c r="L488" s="77">
        <v>0</v>
      </c>
      <c r="M488" s="77">
        <v>4.1464319821383979E-4</v>
      </c>
      <c r="N488" s="77">
        <v>5.8106152603036546E-5</v>
      </c>
    </row>
    <row r="489" spans="2:14">
      <c r="B489" s="43" t="s">
        <v>3650</v>
      </c>
      <c r="C489" s="80" t="s">
        <v>1147</v>
      </c>
      <c r="D489" s="43" t="s">
        <v>1148</v>
      </c>
      <c r="E489" s="43" t="s">
        <v>702</v>
      </c>
      <c r="G489" s="43" t="s">
        <v>705</v>
      </c>
      <c r="H489" s="43" t="s">
        <v>42</v>
      </c>
      <c r="I489" s="79">
        <v>18605.75</v>
      </c>
      <c r="J489" s="79">
        <v>3486</v>
      </c>
      <c r="K489" s="79">
        <v>2263.6015930499998</v>
      </c>
      <c r="L489" s="77">
        <v>0</v>
      </c>
      <c r="M489" s="77">
        <v>6.3797115644678205E-4</v>
      </c>
      <c r="N489" s="77">
        <v>8.9402284982653086E-5</v>
      </c>
    </row>
    <row r="490" spans="2:14">
      <c r="B490" s="43" t="s">
        <v>3651</v>
      </c>
      <c r="C490" s="80" t="s">
        <v>1377</v>
      </c>
      <c r="D490" s="43" t="s">
        <v>1148</v>
      </c>
      <c r="E490" s="43" t="s">
        <v>702</v>
      </c>
      <c r="G490" s="43" t="s">
        <v>705</v>
      </c>
      <c r="H490" s="43" t="s">
        <v>42</v>
      </c>
      <c r="I490" s="79">
        <v>9.6199999999999992</v>
      </c>
      <c r="J490" s="79">
        <v>938</v>
      </c>
      <c r="K490" s="79">
        <v>0.31492224400000002</v>
      </c>
      <c r="L490" s="77">
        <v>0</v>
      </c>
      <c r="M490" s="77">
        <v>8.8757362961909628E-8</v>
      </c>
      <c r="N490" s="77">
        <v>1.2438040462557102E-8</v>
      </c>
    </row>
    <row r="491" spans="2:14">
      <c r="B491" s="43" t="s">
        <v>3652</v>
      </c>
      <c r="C491" s="80" t="s">
        <v>1389</v>
      </c>
      <c r="D491" s="43" t="s">
        <v>767</v>
      </c>
      <c r="E491" s="43" t="s">
        <v>702</v>
      </c>
      <c r="G491" s="43" t="s">
        <v>705</v>
      </c>
      <c r="H491" s="43" t="s">
        <v>42</v>
      </c>
      <c r="I491" s="79">
        <v>11300.6</v>
      </c>
      <c r="J491" s="79">
        <v>2656</v>
      </c>
      <c r="K491" s="79">
        <v>1047.5023366400001</v>
      </c>
      <c r="L491" s="77">
        <v>0</v>
      </c>
      <c r="M491" s="77">
        <v>2.9522698655927562E-4</v>
      </c>
      <c r="N491" s="77">
        <v>4.137172491299608E-5</v>
      </c>
    </row>
    <row r="492" spans="2:14">
      <c r="B492" s="43" t="s">
        <v>2817</v>
      </c>
      <c r="C492" s="80" t="s">
        <v>1150</v>
      </c>
      <c r="D492" s="43" t="s">
        <v>1148</v>
      </c>
      <c r="E492" s="43" t="s">
        <v>702</v>
      </c>
      <c r="G492" s="43" t="s">
        <v>705</v>
      </c>
      <c r="H492" s="43" t="s">
        <v>46</v>
      </c>
      <c r="I492" s="79">
        <v>39752.550000000003</v>
      </c>
      <c r="J492" s="79">
        <v>1330</v>
      </c>
      <c r="K492" s="79">
        <v>2105.5832539875</v>
      </c>
      <c r="M492" s="77">
        <v>5.9343542947918053E-4</v>
      </c>
      <c r="N492" s="77">
        <v>8.3161257133615411E-5</v>
      </c>
    </row>
    <row r="493" spans="2:14">
      <c r="B493" s="43" t="s">
        <v>3653</v>
      </c>
      <c r="C493" s="80" t="s">
        <v>1152</v>
      </c>
      <c r="D493" s="43" t="s">
        <v>767</v>
      </c>
      <c r="E493" s="43" t="s">
        <v>702</v>
      </c>
      <c r="G493" s="43" t="s">
        <v>705</v>
      </c>
      <c r="H493" s="43" t="s">
        <v>42</v>
      </c>
      <c r="I493" s="79">
        <v>5429.39</v>
      </c>
      <c r="J493" s="79">
        <v>4242</v>
      </c>
      <c r="K493" s="79">
        <v>803.79838606199996</v>
      </c>
      <c r="M493" s="77">
        <v>2.2654171453161017E-4</v>
      </c>
      <c r="N493" s="77">
        <v>3.1746493110779589E-5</v>
      </c>
    </row>
    <row r="494" spans="2:14">
      <c r="B494" s="43" t="s">
        <v>2818</v>
      </c>
      <c r="C494" s="80" t="s">
        <v>1154</v>
      </c>
      <c r="D494" s="43" t="s">
        <v>1148</v>
      </c>
      <c r="E494" s="43" t="s">
        <v>702</v>
      </c>
      <c r="G494" s="43" t="s">
        <v>705</v>
      </c>
      <c r="H494" s="43" t="s">
        <v>42</v>
      </c>
      <c r="I494" s="79">
        <v>5779.03</v>
      </c>
      <c r="J494" s="79">
        <v>4866.5</v>
      </c>
      <c r="K494" s="79">
        <v>981.51536737549998</v>
      </c>
      <c r="M494" s="77">
        <v>2.7662928667191675E-4</v>
      </c>
      <c r="N494" s="77">
        <v>3.876553049722987E-5</v>
      </c>
    </row>
    <row r="495" spans="2:14">
      <c r="B495" s="43" t="s">
        <v>3654</v>
      </c>
      <c r="C495" s="80" t="s">
        <v>1391</v>
      </c>
      <c r="D495" s="43" t="s">
        <v>1148</v>
      </c>
      <c r="E495" s="43" t="s">
        <v>702</v>
      </c>
      <c r="G495" s="43" t="s">
        <v>705</v>
      </c>
      <c r="H495" s="43" t="s">
        <v>42</v>
      </c>
      <c r="I495" s="79">
        <v>23666.02</v>
      </c>
      <c r="J495" s="79">
        <v>2865</v>
      </c>
      <c r="K495" s="79">
        <v>2366.3298407699999</v>
      </c>
      <c r="M495" s="77">
        <v>6.66923980653525E-4</v>
      </c>
      <c r="N495" s="77">
        <v>9.3459597942067131E-5</v>
      </c>
    </row>
    <row r="496" spans="2:14">
      <c r="B496" s="43" t="s">
        <v>3655</v>
      </c>
      <c r="C496" s="80" t="s">
        <v>1393</v>
      </c>
      <c r="D496" s="43" t="s">
        <v>1148</v>
      </c>
      <c r="E496" s="43" t="s">
        <v>702</v>
      </c>
      <c r="G496" s="43" t="s">
        <v>705</v>
      </c>
      <c r="H496" s="43" t="s">
        <v>42</v>
      </c>
      <c r="I496" s="79">
        <v>299.01</v>
      </c>
      <c r="J496" s="79">
        <v>15847</v>
      </c>
      <c r="K496" s="79">
        <v>165.37056030299999</v>
      </c>
      <c r="M496" s="77">
        <v>4.6607869477863022E-5</v>
      </c>
      <c r="N496" s="77">
        <v>6.5314081794884364E-6</v>
      </c>
    </row>
    <row r="497" spans="2:14">
      <c r="B497" s="43" t="s">
        <v>3656</v>
      </c>
      <c r="C497" s="80" t="s">
        <v>1395</v>
      </c>
      <c r="D497" s="43" t="s">
        <v>747</v>
      </c>
      <c r="E497" s="43" t="s">
        <v>702</v>
      </c>
      <c r="G497" s="43" t="s">
        <v>705</v>
      </c>
      <c r="H497" s="43" t="s">
        <v>2265</v>
      </c>
      <c r="I497" s="79">
        <v>20307.3</v>
      </c>
      <c r="J497" s="79">
        <v>2094.5</v>
      </c>
      <c r="K497" s="79">
        <v>1924.2218668139999</v>
      </c>
      <c r="M497" s="77">
        <v>5.4232072172092575E-4</v>
      </c>
      <c r="N497" s="77">
        <v>7.5998281780215223E-5</v>
      </c>
    </row>
    <row r="498" spans="2:14">
      <c r="B498" s="43" t="s">
        <v>3657</v>
      </c>
      <c r="C498" s="80" t="s">
        <v>2397</v>
      </c>
      <c r="D498" s="43" t="s">
        <v>1148</v>
      </c>
      <c r="E498" s="43" t="s">
        <v>702</v>
      </c>
      <c r="G498" s="43" t="s">
        <v>705</v>
      </c>
      <c r="H498" s="43" t="s">
        <v>42</v>
      </c>
      <c r="I498" s="79">
        <v>51.06</v>
      </c>
      <c r="J498" s="79">
        <v>5319</v>
      </c>
      <c r="K498" s="79">
        <v>9.4784260860000007</v>
      </c>
      <c r="M498" s="77">
        <v>2.6713899079886347E-6</v>
      </c>
      <c r="N498" s="77">
        <v>3.7435604954924918E-7</v>
      </c>
    </row>
    <row r="499" spans="2:14">
      <c r="B499" s="43" t="s">
        <v>3658</v>
      </c>
      <c r="C499" s="80" t="s">
        <v>1158</v>
      </c>
      <c r="D499" s="43" t="s">
        <v>719</v>
      </c>
      <c r="E499" s="43" t="s">
        <v>702</v>
      </c>
      <c r="G499" s="43" t="s">
        <v>705</v>
      </c>
      <c r="H499" s="43" t="s">
        <v>2265</v>
      </c>
      <c r="I499" s="79">
        <v>1426.35</v>
      </c>
      <c r="J499" s="79">
        <v>2061.5</v>
      </c>
      <c r="K499" s="79">
        <v>133.02462455099999</v>
      </c>
      <c r="M499" s="77">
        <v>3.749152404790072E-5</v>
      </c>
      <c r="N499" s="77">
        <v>5.2538862979834624E-6</v>
      </c>
    </row>
    <row r="500" spans="2:14">
      <c r="B500" s="43" t="s">
        <v>3659</v>
      </c>
      <c r="C500" s="80" t="s">
        <v>1222</v>
      </c>
      <c r="D500" s="43" t="s">
        <v>1148</v>
      </c>
      <c r="E500" s="43" t="s">
        <v>702</v>
      </c>
      <c r="G500" s="43" t="s">
        <v>705</v>
      </c>
      <c r="H500" s="43" t="s">
        <v>42</v>
      </c>
      <c r="I500" s="79">
        <v>31207.69</v>
      </c>
      <c r="J500" s="79">
        <v>409</v>
      </c>
      <c r="K500" s="79">
        <v>445.46168782900003</v>
      </c>
      <c r="M500" s="77">
        <v>1.255484662184213E-4</v>
      </c>
      <c r="N500" s="77">
        <v>1.7593773076683916E-5</v>
      </c>
    </row>
    <row r="501" spans="2:14">
      <c r="B501" s="43" t="s">
        <v>3660</v>
      </c>
      <c r="C501" s="80" t="s">
        <v>2368</v>
      </c>
      <c r="D501" s="43" t="s">
        <v>1148</v>
      </c>
      <c r="E501" s="43" t="s">
        <v>702</v>
      </c>
      <c r="G501" s="43" t="s">
        <v>705</v>
      </c>
      <c r="H501" s="43" t="s">
        <v>46</v>
      </c>
      <c r="I501" s="79">
        <v>-420.78</v>
      </c>
      <c r="J501" s="79">
        <v>1353</v>
      </c>
      <c r="K501" s="79">
        <v>-22.672983415499999</v>
      </c>
      <c r="M501" s="77">
        <v>-6.3901304426082096E-6</v>
      </c>
      <c r="N501" s="77">
        <v>-8.9548290253156936E-7</v>
      </c>
    </row>
    <row r="502" spans="2:14">
      <c r="B502" s="43" t="s">
        <v>3661</v>
      </c>
      <c r="C502" s="80" t="s">
        <v>1160</v>
      </c>
      <c r="D502" s="43" t="s">
        <v>1148</v>
      </c>
      <c r="E502" s="43" t="s">
        <v>702</v>
      </c>
      <c r="G502" s="43" t="s">
        <v>705</v>
      </c>
      <c r="H502" s="43" t="s">
        <v>46</v>
      </c>
      <c r="I502" s="79">
        <v>3785.2</v>
      </c>
      <c r="J502" s="79">
        <v>4390</v>
      </c>
      <c r="K502" s="79">
        <v>661.77314009999998</v>
      </c>
      <c r="M502" s="77">
        <v>1.8651346455634415E-4</v>
      </c>
      <c r="N502" s="77">
        <v>2.6137121941749118E-5</v>
      </c>
    </row>
    <row r="503" spans="2:14">
      <c r="B503" s="43" t="s">
        <v>3662</v>
      </c>
      <c r="C503" s="80" t="s">
        <v>1248</v>
      </c>
      <c r="D503" s="43" t="s">
        <v>1148</v>
      </c>
      <c r="E503" s="43" t="s">
        <v>702</v>
      </c>
      <c r="G503" s="43" t="s">
        <v>770</v>
      </c>
      <c r="H503" s="43" t="s">
        <v>42</v>
      </c>
      <c r="I503" s="79">
        <v>10470.59</v>
      </c>
      <c r="J503" s="79">
        <v>2324</v>
      </c>
      <c r="K503" s="79">
        <v>849.24442548399998</v>
      </c>
      <c r="M503" s="77">
        <v>2.3935017977346114E-4</v>
      </c>
      <c r="N503" s="77">
        <v>3.3541411342067826E-5</v>
      </c>
    </row>
    <row r="504" spans="2:14">
      <c r="B504" s="43" t="s">
        <v>3663</v>
      </c>
      <c r="C504" s="80" t="s">
        <v>1238</v>
      </c>
      <c r="D504" s="43" t="s">
        <v>1148</v>
      </c>
      <c r="E504" s="43" t="s">
        <v>702</v>
      </c>
      <c r="G504" s="43" t="s">
        <v>813</v>
      </c>
      <c r="H504" s="43" t="s">
        <v>42</v>
      </c>
      <c r="I504" s="79">
        <v>6250.81</v>
      </c>
      <c r="J504" s="79">
        <v>3608</v>
      </c>
      <c r="K504" s="79">
        <v>787.09699455199996</v>
      </c>
      <c r="M504" s="77">
        <v>2.2183461144040386E-4</v>
      </c>
      <c r="N504" s="77">
        <v>3.1086861765772451E-5</v>
      </c>
    </row>
    <row r="505" spans="2:14">
      <c r="B505" s="43" t="s">
        <v>3566</v>
      </c>
      <c r="C505" s="80" t="s">
        <v>1242</v>
      </c>
      <c r="D505" s="43" t="s">
        <v>1148</v>
      </c>
      <c r="E505" s="43" t="s">
        <v>702</v>
      </c>
      <c r="G505" s="43" t="s">
        <v>813</v>
      </c>
      <c r="H505" s="43" t="s">
        <v>42</v>
      </c>
      <c r="I505" s="79">
        <v>4114.8</v>
      </c>
      <c r="J505" s="79">
        <v>3576</v>
      </c>
      <c r="K505" s="79">
        <v>513.53691551999998</v>
      </c>
      <c r="M505" s="77">
        <v>1.4473471872361024E-4</v>
      </c>
      <c r="N505" s="77">
        <v>2.0282444495265719E-5</v>
      </c>
    </row>
    <row r="506" spans="2:14">
      <c r="B506" s="43" t="s">
        <v>3664</v>
      </c>
      <c r="C506" s="80" t="s">
        <v>1250</v>
      </c>
      <c r="D506" s="43" t="s">
        <v>1148</v>
      </c>
      <c r="E506" s="43" t="s">
        <v>702</v>
      </c>
      <c r="G506" s="43" t="s">
        <v>918</v>
      </c>
      <c r="H506" s="43" t="s">
        <v>42</v>
      </c>
      <c r="I506" s="79">
        <v>944.22</v>
      </c>
      <c r="J506" s="79">
        <v>15178</v>
      </c>
      <c r="K506" s="79">
        <v>500.16485348399999</v>
      </c>
      <c r="M506" s="77">
        <v>1.4096595044416657E-4</v>
      </c>
      <c r="N506" s="77">
        <v>1.9754306988816377E-5</v>
      </c>
    </row>
    <row r="507" spans="2:14">
      <c r="B507" s="43" t="s">
        <v>3567</v>
      </c>
      <c r="C507" s="80" t="s">
        <v>1254</v>
      </c>
      <c r="D507" s="43" t="s">
        <v>1148</v>
      </c>
      <c r="E507" s="43" t="s">
        <v>702</v>
      </c>
      <c r="G507" s="43" t="s">
        <v>918</v>
      </c>
      <c r="H507" s="43" t="s">
        <v>42</v>
      </c>
      <c r="I507" s="79">
        <v>2167.46</v>
      </c>
      <c r="J507" s="79">
        <v>12243</v>
      </c>
      <c r="K507" s="79">
        <v>926.11382602200001</v>
      </c>
      <c r="M507" s="77">
        <v>2.6101497295401424E-4</v>
      </c>
      <c r="N507" s="77">
        <v>3.6577413823442729E-5</v>
      </c>
    </row>
    <row r="508" spans="2:14">
      <c r="B508" s="43" t="s">
        <v>3568</v>
      </c>
      <c r="C508" s="80" t="s">
        <v>2380</v>
      </c>
      <c r="D508" s="43" t="s">
        <v>1148</v>
      </c>
      <c r="E508" s="43" t="s">
        <v>702</v>
      </c>
      <c r="G508" s="43" t="s">
        <v>918</v>
      </c>
      <c r="H508" s="43" t="s">
        <v>46</v>
      </c>
      <c r="I508" s="79">
        <v>853.09</v>
      </c>
      <c r="J508" s="79">
        <v>2706</v>
      </c>
      <c r="K508" s="79">
        <v>91.934480830499993</v>
      </c>
      <c r="M508" s="77">
        <v>2.5910719992797364E-5</v>
      </c>
      <c r="N508" s="77">
        <v>3.6310067461412446E-6</v>
      </c>
    </row>
    <row r="509" spans="2:14">
      <c r="B509" s="43" t="s">
        <v>3665</v>
      </c>
      <c r="C509" s="80" t="s">
        <v>1262</v>
      </c>
      <c r="D509" s="43" t="s">
        <v>1148</v>
      </c>
      <c r="E509" s="43" t="s">
        <v>702</v>
      </c>
      <c r="G509" s="43" t="s">
        <v>918</v>
      </c>
      <c r="H509" s="43" t="s">
        <v>42</v>
      </c>
      <c r="I509" s="79">
        <v>1638.73</v>
      </c>
      <c r="J509" s="79">
        <v>8871</v>
      </c>
      <c r="K509" s="79">
        <v>507.34736666700002</v>
      </c>
      <c r="M509" s="77">
        <v>1.4299026260917907E-4</v>
      </c>
      <c r="N509" s="77">
        <v>2.0037984599068016E-5</v>
      </c>
    </row>
    <row r="510" spans="2:14">
      <c r="B510" s="43" t="s">
        <v>3666</v>
      </c>
      <c r="C510" s="80" t="s">
        <v>1266</v>
      </c>
      <c r="D510" s="43" t="s">
        <v>194</v>
      </c>
      <c r="E510" s="43" t="s">
        <v>119</v>
      </c>
      <c r="G510" s="43" t="s">
        <v>918</v>
      </c>
      <c r="H510" s="43" t="s">
        <v>42</v>
      </c>
      <c r="I510" s="79">
        <v>42420.07</v>
      </c>
      <c r="J510" s="79">
        <v>3876</v>
      </c>
      <c r="K510" s="79">
        <v>5738.2646770680003</v>
      </c>
      <c r="M510" s="77">
        <v>1.6172666441244766E-3</v>
      </c>
      <c r="N510" s="77">
        <v>2.2663616050644535E-4</v>
      </c>
    </row>
    <row r="511" spans="2:14">
      <c r="B511" s="43" t="s">
        <v>2819</v>
      </c>
      <c r="C511" s="80" t="s">
        <v>2820</v>
      </c>
      <c r="D511" s="43" t="s">
        <v>1148</v>
      </c>
      <c r="E511" s="43" t="s">
        <v>702</v>
      </c>
      <c r="G511" s="43" t="s">
        <v>918</v>
      </c>
      <c r="H511" s="43" t="s">
        <v>42</v>
      </c>
      <c r="I511" s="79">
        <v>1908.92</v>
      </c>
      <c r="J511" s="79">
        <v>8419</v>
      </c>
      <c r="K511" s="79">
        <v>560.88479205199997</v>
      </c>
      <c r="M511" s="77">
        <v>1.5807919579022991E-4</v>
      </c>
      <c r="N511" s="77">
        <v>2.2152476909111893E-5</v>
      </c>
    </row>
    <row r="512" spans="2:14">
      <c r="B512" s="43" t="s">
        <v>3667</v>
      </c>
      <c r="C512" s="80" t="s">
        <v>1278</v>
      </c>
      <c r="D512" s="43" t="s">
        <v>1148</v>
      </c>
      <c r="E512" s="43" t="s">
        <v>702</v>
      </c>
      <c r="G512" s="43" t="s">
        <v>918</v>
      </c>
      <c r="H512" s="43" t="s">
        <v>42</v>
      </c>
      <c r="I512" s="79">
        <v>1409.7</v>
      </c>
      <c r="J512" s="79">
        <v>3337</v>
      </c>
      <c r="K512" s="79">
        <v>164.17549460999999</v>
      </c>
      <c r="M512" s="77">
        <v>4.6271053385961536E-5</v>
      </c>
      <c r="N512" s="77">
        <v>6.4842083524576472E-6</v>
      </c>
    </row>
    <row r="513" spans="2:14">
      <c r="B513" s="43" t="s">
        <v>3668</v>
      </c>
      <c r="C513" s="80" t="s">
        <v>1274</v>
      </c>
      <c r="D513" s="43" t="s">
        <v>1148</v>
      </c>
      <c r="E513" s="43" t="s">
        <v>702</v>
      </c>
      <c r="G513" s="43" t="s">
        <v>918</v>
      </c>
      <c r="H513" s="43" t="s">
        <v>42</v>
      </c>
      <c r="I513" s="79">
        <v>157.38999999999999</v>
      </c>
      <c r="J513" s="79">
        <v>5325</v>
      </c>
      <c r="K513" s="79">
        <v>29.249751074999999</v>
      </c>
      <c r="M513" s="77">
        <v>8.243719909189015E-6</v>
      </c>
      <c r="N513" s="77">
        <v>1.1552362347277477E-6</v>
      </c>
    </row>
    <row r="514" spans="2:14">
      <c r="B514" s="43" t="s">
        <v>3569</v>
      </c>
      <c r="C514" s="80" t="s">
        <v>2382</v>
      </c>
      <c r="D514" s="43" t="s">
        <v>1148</v>
      </c>
      <c r="E514" s="43" t="s">
        <v>702</v>
      </c>
      <c r="G514" s="43" t="s">
        <v>918</v>
      </c>
      <c r="H514" s="43" t="s">
        <v>42</v>
      </c>
      <c r="I514" s="79">
        <v>369.82</v>
      </c>
      <c r="J514" s="79">
        <v>14099</v>
      </c>
      <c r="K514" s="79">
        <v>181.971817082</v>
      </c>
      <c r="M514" s="77">
        <v>5.1286750698960788E-5</v>
      </c>
      <c r="N514" s="77">
        <v>7.1870846440143987E-6</v>
      </c>
    </row>
    <row r="515" spans="2:14">
      <c r="B515" s="43" t="s">
        <v>3570</v>
      </c>
      <c r="C515" s="80" t="s">
        <v>2384</v>
      </c>
      <c r="D515" s="43" t="s">
        <v>1148</v>
      </c>
      <c r="E515" s="43" t="s">
        <v>702</v>
      </c>
      <c r="G515" s="43" t="s">
        <v>918</v>
      </c>
      <c r="H515" s="43" t="s">
        <v>42</v>
      </c>
      <c r="I515" s="79">
        <v>372.06</v>
      </c>
      <c r="J515" s="79">
        <v>1888</v>
      </c>
      <c r="K515" s="79">
        <v>24.515479872</v>
      </c>
      <c r="M515" s="77">
        <v>6.9094177583228878E-6</v>
      </c>
      <c r="N515" s="77">
        <v>9.6825339084952091E-7</v>
      </c>
    </row>
    <row r="516" spans="2:14">
      <c r="B516" s="43" t="s">
        <v>3571</v>
      </c>
      <c r="C516" s="80" t="s">
        <v>1282</v>
      </c>
      <c r="D516" s="43" t="s">
        <v>1148</v>
      </c>
      <c r="E516" s="43" t="s">
        <v>702</v>
      </c>
      <c r="G516" s="43" t="s">
        <v>918</v>
      </c>
      <c r="H516" s="43" t="s">
        <v>42</v>
      </c>
      <c r="I516" s="79">
        <v>1893.7</v>
      </c>
      <c r="J516" s="79">
        <v>1805</v>
      </c>
      <c r="K516" s="79">
        <v>119.29268465</v>
      </c>
      <c r="M516" s="77">
        <v>3.3621328159279449E-5</v>
      </c>
      <c r="N516" s="77">
        <v>4.7115352022061815E-6</v>
      </c>
    </row>
    <row r="517" spans="2:14">
      <c r="B517" s="43" t="s">
        <v>3669</v>
      </c>
      <c r="C517" s="80" t="s">
        <v>1324</v>
      </c>
      <c r="D517" s="43" t="s">
        <v>719</v>
      </c>
      <c r="E517" s="43" t="s">
        <v>702</v>
      </c>
      <c r="G517" s="43" t="s">
        <v>3670</v>
      </c>
      <c r="H517" s="43" t="s">
        <v>2265</v>
      </c>
      <c r="I517" s="79">
        <v>115571.5</v>
      </c>
      <c r="J517" s="79">
        <v>254.5</v>
      </c>
      <c r="K517" s="79">
        <v>1330.6417109700001</v>
      </c>
      <c r="M517" s="77">
        <v>3.7502669805953984E-4</v>
      </c>
      <c r="N517" s="77">
        <v>5.2554482122295156E-5</v>
      </c>
    </row>
    <row r="518" spans="2:14">
      <c r="B518" s="43" t="s">
        <v>3671</v>
      </c>
      <c r="C518" s="80" t="s">
        <v>1244</v>
      </c>
      <c r="D518" s="43" t="s">
        <v>1148</v>
      </c>
      <c r="E518" s="43" t="s">
        <v>702</v>
      </c>
      <c r="G518" s="43" t="s">
        <v>3672</v>
      </c>
      <c r="H518" s="43" t="s">
        <v>46</v>
      </c>
      <c r="I518" s="79">
        <v>1770.45</v>
      </c>
      <c r="J518" s="79">
        <v>12079</v>
      </c>
      <c r="K518" s="79">
        <v>851.66820052875005</v>
      </c>
      <c r="M518" s="77">
        <v>2.4003329405161578E-4</v>
      </c>
      <c r="N518" s="77">
        <v>3.3637139772348978E-5</v>
      </c>
    </row>
    <row r="519" spans="2:14">
      <c r="B519" s="43" t="s">
        <v>3673</v>
      </c>
      <c r="C519" s="80" t="s">
        <v>1284</v>
      </c>
      <c r="D519" s="43" t="s">
        <v>1148</v>
      </c>
      <c r="E519" s="43" t="s">
        <v>702</v>
      </c>
      <c r="G519" s="43" t="s">
        <v>723</v>
      </c>
      <c r="H519" s="43" t="s">
        <v>46</v>
      </c>
      <c r="I519" s="79">
        <v>9127.65</v>
      </c>
      <c r="J519" s="79">
        <v>3517</v>
      </c>
      <c r="K519" s="79">
        <v>1278.45996161625</v>
      </c>
      <c r="M519" s="77">
        <v>3.6031984722375643E-4</v>
      </c>
      <c r="N519" s="77">
        <v>5.0493533039673489E-5</v>
      </c>
    </row>
    <row r="520" spans="2:14">
      <c r="B520" s="43" t="s">
        <v>1303</v>
      </c>
      <c r="C520" s="80">
        <v>70620661</v>
      </c>
      <c r="D520" s="43" t="s">
        <v>747</v>
      </c>
      <c r="E520" s="43" t="s">
        <v>702</v>
      </c>
      <c r="G520" s="43" t="s">
        <v>723</v>
      </c>
      <c r="H520" s="43" t="s">
        <v>46</v>
      </c>
      <c r="I520" s="79">
        <v>24819.040000000001</v>
      </c>
      <c r="J520" s="79">
        <v>872</v>
      </c>
      <c r="K520" s="79">
        <v>861.90072969599998</v>
      </c>
      <c r="M520" s="77">
        <v>2.4291721960028527E-4</v>
      </c>
      <c r="N520" s="77">
        <v>3.4041279569525545E-5</v>
      </c>
    </row>
    <row r="521" spans="2:14">
      <c r="B521" s="43" t="s">
        <v>3674</v>
      </c>
      <c r="C521" s="80" t="s">
        <v>1198</v>
      </c>
      <c r="D521" s="43" t="s">
        <v>1148</v>
      </c>
      <c r="E521" s="43" t="s">
        <v>702</v>
      </c>
      <c r="G521" s="43" t="s">
        <v>715</v>
      </c>
      <c r="H521" s="43" t="s">
        <v>42</v>
      </c>
      <c r="I521" s="79">
        <v>4671.47</v>
      </c>
      <c r="J521" s="79">
        <v>3561</v>
      </c>
      <c r="K521" s="79">
        <v>580.56515298299996</v>
      </c>
      <c r="M521" s="77">
        <v>1.6362588857441493E-4</v>
      </c>
      <c r="N521" s="77">
        <v>2.2929764414968437E-5</v>
      </c>
    </row>
    <row r="522" spans="2:14">
      <c r="B522" s="43" t="s">
        <v>3675</v>
      </c>
      <c r="C522" s="80" t="s">
        <v>2399</v>
      </c>
      <c r="D522" s="43" t="s">
        <v>119</v>
      </c>
      <c r="E522" s="43" t="s">
        <v>702</v>
      </c>
      <c r="G522" s="43" t="s">
        <v>715</v>
      </c>
      <c r="H522" s="43" t="s">
        <v>2265</v>
      </c>
      <c r="I522" s="79">
        <v>61375.63</v>
      </c>
      <c r="J522" s="79">
        <v>290.39999999999998</v>
      </c>
      <c r="K522" s="79">
        <v>806.33436874847996</v>
      </c>
      <c r="M522" s="77">
        <v>2.2725645329667822E-4</v>
      </c>
      <c r="N522" s="77">
        <v>3.1846653248298431E-5</v>
      </c>
    </row>
    <row r="523" spans="2:14">
      <c r="B523" s="43" t="s">
        <v>3676</v>
      </c>
      <c r="C523" s="80" t="s">
        <v>1216</v>
      </c>
      <c r="D523" s="43" t="s">
        <v>1148</v>
      </c>
      <c r="E523" s="43" t="s">
        <v>702</v>
      </c>
      <c r="G523" s="43" t="s">
        <v>715</v>
      </c>
      <c r="H523" s="43" t="s">
        <v>42</v>
      </c>
      <c r="I523" s="79">
        <v>1573.73</v>
      </c>
      <c r="J523" s="79">
        <v>1142</v>
      </c>
      <c r="K523" s="79">
        <v>62.722268133999997</v>
      </c>
      <c r="M523" s="77">
        <v>1.7677579861788533E-5</v>
      </c>
      <c r="N523" s="77">
        <v>2.4772531118952899E-6</v>
      </c>
    </row>
    <row r="524" spans="2:14">
      <c r="B524" s="43" t="s">
        <v>3677</v>
      </c>
      <c r="C524" s="80" t="s">
        <v>3678</v>
      </c>
      <c r="D524" s="43" t="s">
        <v>1148</v>
      </c>
      <c r="E524" s="43" t="s">
        <v>702</v>
      </c>
      <c r="G524" s="43" t="s">
        <v>715</v>
      </c>
      <c r="H524" s="43" t="s">
        <v>42</v>
      </c>
      <c r="I524" s="79">
        <v>1101.6099999999999</v>
      </c>
      <c r="J524" s="79">
        <v>11800</v>
      </c>
      <c r="K524" s="79">
        <v>453.66503019999999</v>
      </c>
      <c r="M524" s="77">
        <v>1.2786048783707731E-4</v>
      </c>
      <c r="N524" s="77">
        <v>1.7917768940052356E-5</v>
      </c>
    </row>
    <row r="525" spans="2:14">
      <c r="B525" s="43" t="s">
        <v>2821</v>
      </c>
      <c r="C525" s="80" t="s">
        <v>2822</v>
      </c>
      <c r="D525" s="43" t="s">
        <v>1148</v>
      </c>
      <c r="E525" s="43" t="s">
        <v>702</v>
      </c>
      <c r="G525" s="43" t="s">
        <v>715</v>
      </c>
      <c r="H525" s="43" t="s">
        <v>42</v>
      </c>
      <c r="I525" s="79">
        <v>13725.44</v>
      </c>
      <c r="J525" s="79">
        <v>2261</v>
      </c>
      <c r="K525" s="79">
        <v>1083.0593724160001</v>
      </c>
      <c r="M525" s="77">
        <v>3.0524834513380694E-4</v>
      </c>
      <c r="N525" s="77">
        <v>4.2776071090938595E-5</v>
      </c>
    </row>
    <row r="526" spans="2:14">
      <c r="B526" s="43" t="s">
        <v>3679</v>
      </c>
      <c r="C526" s="80" t="s">
        <v>1397</v>
      </c>
      <c r="D526" s="43" t="s">
        <v>1148</v>
      </c>
      <c r="E526" s="43" t="s">
        <v>702</v>
      </c>
      <c r="G526" s="43" t="s">
        <v>715</v>
      </c>
      <c r="H526" s="43" t="s">
        <v>42</v>
      </c>
      <c r="I526" s="79">
        <v>7090.68</v>
      </c>
      <c r="J526" s="79">
        <v>1626</v>
      </c>
      <c r="K526" s="79">
        <v>402.377654232</v>
      </c>
      <c r="M526" s="77">
        <v>1.1340570628104438E-4</v>
      </c>
      <c r="N526" s="77">
        <v>1.5892143663775069E-5</v>
      </c>
    </row>
    <row r="527" spans="2:14">
      <c r="B527" s="43" t="s">
        <v>3680</v>
      </c>
      <c r="C527" s="80" t="s">
        <v>1397</v>
      </c>
      <c r="D527" s="43" t="s">
        <v>1148</v>
      </c>
      <c r="E527" s="43" t="s">
        <v>702</v>
      </c>
      <c r="G527" s="43" t="s">
        <v>715</v>
      </c>
      <c r="H527" s="43" t="s">
        <v>42</v>
      </c>
      <c r="I527" s="79">
        <v>13305.34</v>
      </c>
      <c r="J527" s="79">
        <v>1626</v>
      </c>
      <c r="K527" s="79">
        <v>755.04345111600003</v>
      </c>
      <c r="M527" s="77">
        <v>2.128006735615528E-4</v>
      </c>
      <c r="N527" s="77">
        <v>2.9820888091885827E-5</v>
      </c>
    </row>
    <row r="528" spans="2:14">
      <c r="B528" s="43" t="s">
        <v>3681</v>
      </c>
      <c r="C528" s="80" t="s">
        <v>2370</v>
      </c>
      <c r="D528" s="43" t="s">
        <v>1148</v>
      </c>
      <c r="E528" s="43" t="s">
        <v>702</v>
      </c>
      <c r="G528" s="43" t="s">
        <v>715</v>
      </c>
      <c r="H528" s="43" t="s">
        <v>42</v>
      </c>
      <c r="I528" s="79">
        <v>9442.41</v>
      </c>
      <c r="J528" s="79">
        <v>1708</v>
      </c>
      <c r="K528" s="79">
        <v>562.85450617200001</v>
      </c>
      <c r="M528" s="77">
        <v>1.5863433800203267E-4</v>
      </c>
      <c r="N528" s="77">
        <v>2.2230271934363366E-5</v>
      </c>
    </row>
    <row r="529" spans="2:14">
      <c r="B529" s="43" t="s">
        <v>3572</v>
      </c>
      <c r="C529" s="80" t="s">
        <v>1234</v>
      </c>
      <c r="D529" s="43" t="s">
        <v>1148</v>
      </c>
      <c r="E529" s="43" t="s">
        <v>702</v>
      </c>
      <c r="G529" s="43" t="s">
        <v>810</v>
      </c>
      <c r="H529" s="43" t="s">
        <v>42</v>
      </c>
      <c r="I529" s="79">
        <v>8974.65</v>
      </c>
      <c r="J529" s="79">
        <v>3435</v>
      </c>
      <c r="K529" s="79">
        <v>1075.8945039749999</v>
      </c>
      <c r="M529" s="77">
        <v>3.0322900594482229E-4</v>
      </c>
      <c r="N529" s="77">
        <v>4.2493090370218024E-5</v>
      </c>
    </row>
    <row r="530" spans="2:14">
      <c r="B530" s="43" t="s">
        <v>3682</v>
      </c>
      <c r="C530" s="80" t="s">
        <v>1206</v>
      </c>
      <c r="D530" s="43" t="s">
        <v>1148</v>
      </c>
      <c r="E530" s="43" t="s">
        <v>702</v>
      </c>
      <c r="G530" s="43" t="s">
        <v>2766</v>
      </c>
      <c r="H530" s="43" t="s">
        <v>2265</v>
      </c>
      <c r="I530" s="79">
        <v>27319.22</v>
      </c>
      <c r="J530" s="79">
        <v>1216</v>
      </c>
      <c r="K530" s="79">
        <v>1502.8805595648</v>
      </c>
      <c r="M530" s="77">
        <v>4.2357031888065291E-4</v>
      </c>
      <c r="N530" s="77">
        <v>5.9357157413934346E-5</v>
      </c>
    </row>
    <row r="531" spans="2:14">
      <c r="B531" s="43" t="s">
        <v>3683</v>
      </c>
      <c r="C531" s="80" t="s">
        <v>1208</v>
      </c>
      <c r="D531" s="43" t="s">
        <v>1148</v>
      </c>
      <c r="E531" s="43" t="s">
        <v>702</v>
      </c>
      <c r="G531" s="43" t="s">
        <v>2766</v>
      </c>
      <c r="H531" s="43" t="s">
        <v>46</v>
      </c>
      <c r="I531" s="79">
        <v>8421.41</v>
      </c>
      <c r="J531" s="79">
        <v>1946</v>
      </c>
      <c r="K531" s="79">
        <v>652.65464322449998</v>
      </c>
      <c r="M531" s="77">
        <v>1.8394351672869629E-4</v>
      </c>
      <c r="N531" s="77">
        <v>2.5776981509448724E-5</v>
      </c>
    </row>
    <row r="532" spans="2:14">
      <c r="B532" s="43" t="s">
        <v>3684</v>
      </c>
      <c r="C532" s="80" t="s">
        <v>2374</v>
      </c>
      <c r="D532" s="43" t="s">
        <v>1148</v>
      </c>
      <c r="E532" s="43" t="s">
        <v>702</v>
      </c>
      <c r="G532" s="43" t="s">
        <v>2766</v>
      </c>
      <c r="H532" s="43" t="s">
        <v>42</v>
      </c>
      <c r="I532" s="79">
        <v>11033.45</v>
      </c>
      <c r="J532" s="79">
        <v>2212</v>
      </c>
      <c r="K532" s="79">
        <v>851.76909985999998</v>
      </c>
      <c r="M532" s="77">
        <v>2.4006173141587629E-4</v>
      </c>
      <c r="N532" s="77">
        <v>3.3641124851169678E-5</v>
      </c>
    </row>
    <row r="533" spans="2:14">
      <c r="B533" s="43" t="s">
        <v>2823</v>
      </c>
      <c r="C533" s="80">
        <v>70582408</v>
      </c>
      <c r="D533" s="43" t="s">
        <v>1148</v>
      </c>
      <c r="E533" s="43" t="s">
        <v>702</v>
      </c>
      <c r="G533" s="43" t="s">
        <v>2766</v>
      </c>
      <c r="H533" s="43" t="s">
        <v>46</v>
      </c>
      <c r="I533" s="79">
        <v>4407.66</v>
      </c>
      <c r="J533" s="79">
        <v>1968</v>
      </c>
      <c r="K533" s="79">
        <v>345.45299709599999</v>
      </c>
      <c r="M533" s="77">
        <v>9.7362119169737589E-5</v>
      </c>
      <c r="N533" s="77">
        <v>1.3643870630464798E-5</v>
      </c>
    </row>
    <row r="534" spans="2:14">
      <c r="B534" s="43" t="s">
        <v>2824</v>
      </c>
      <c r="C534" s="80" t="s">
        <v>1417</v>
      </c>
      <c r="D534" s="43" t="s">
        <v>1148</v>
      </c>
      <c r="E534" s="43" t="s">
        <v>702</v>
      </c>
      <c r="G534" s="43" t="s">
        <v>1173</v>
      </c>
      <c r="H534" s="43" t="s">
        <v>42</v>
      </c>
      <c r="I534" s="79">
        <v>51187.97</v>
      </c>
      <c r="J534" s="79">
        <v>805</v>
      </c>
      <c r="K534" s="79">
        <v>1438.1004231649999</v>
      </c>
      <c r="M534" s="77">
        <v>4.0531275153282508E-4</v>
      </c>
      <c r="N534" s="77">
        <v>5.6798627576611447E-5</v>
      </c>
    </row>
    <row r="535" spans="2:14">
      <c r="B535" s="43" t="s">
        <v>3685</v>
      </c>
      <c r="C535" s="80" t="s">
        <v>1256</v>
      </c>
      <c r="D535" s="43" t="s">
        <v>1148</v>
      </c>
      <c r="E535" s="43" t="s">
        <v>702</v>
      </c>
      <c r="G535" s="43" t="s">
        <v>1173</v>
      </c>
      <c r="H535" s="43" t="s">
        <v>42</v>
      </c>
      <c r="I535" s="79">
        <v>1251.1199999999999</v>
      </c>
      <c r="J535" s="79">
        <v>27188</v>
      </c>
      <c r="K535" s="79">
        <v>1187.1392245439999</v>
      </c>
      <c r="M535" s="77">
        <v>3.3458210414368737E-4</v>
      </c>
      <c r="N535" s="77">
        <v>4.6886766466604159E-5</v>
      </c>
    </row>
    <row r="536" spans="2:14">
      <c r="B536" s="43" t="s">
        <v>3686</v>
      </c>
      <c r="C536" s="80" t="s">
        <v>1258</v>
      </c>
      <c r="D536" s="43" t="s">
        <v>1148</v>
      </c>
      <c r="E536" s="43" t="s">
        <v>702</v>
      </c>
      <c r="G536" s="43" t="s">
        <v>1173</v>
      </c>
      <c r="H536" s="43" t="s">
        <v>42</v>
      </c>
      <c r="I536" s="79">
        <v>2911.42</v>
      </c>
      <c r="J536" s="79">
        <v>5582</v>
      </c>
      <c r="K536" s="79">
        <v>567.17897075600001</v>
      </c>
      <c r="M536" s="77">
        <v>1.5985314067479023E-4</v>
      </c>
      <c r="N536" s="77">
        <v>2.2401069223216316E-5</v>
      </c>
    </row>
    <row r="537" spans="2:14">
      <c r="B537" s="43" t="s">
        <v>3687</v>
      </c>
      <c r="C537" s="80" t="s">
        <v>1260</v>
      </c>
      <c r="D537" s="43" t="s">
        <v>1148</v>
      </c>
      <c r="E537" s="43" t="s">
        <v>702</v>
      </c>
      <c r="G537" s="43" t="s">
        <v>1173</v>
      </c>
      <c r="H537" s="43" t="s">
        <v>42</v>
      </c>
      <c r="I537" s="79">
        <v>3052.67</v>
      </c>
      <c r="J537" s="79">
        <v>13170</v>
      </c>
      <c r="K537" s="79">
        <v>1403.10787011</v>
      </c>
      <c r="M537" s="77">
        <v>3.9545048619069669E-4</v>
      </c>
      <c r="N537" s="77">
        <v>5.5416575977911849E-5</v>
      </c>
    </row>
    <row r="538" spans="2:14">
      <c r="B538" s="43" t="s">
        <v>3688</v>
      </c>
      <c r="C538" s="80" t="s">
        <v>3689</v>
      </c>
      <c r="D538" s="43" t="s">
        <v>1148</v>
      </c>
      <c r="E538" s="43" t="s">
        <v>702</v>
      </c>
      <c r="G538" s="43" t="s">
        <v>1173</v>
      </c>
      <c r="H538" s="43" t="s">
        <v>42</v>
      </c>
      <c r="I538" s="79">
        <v>3784.82</v>
      </c>
      <c r="J538" s="79">
        <v>7086</v>
      </c>
      <c r="K538" s="79">
        <v>935.991284748</v>
      </c>
      <c r="M538" s="77">
        <v>2.6379882581289602E-4</v>
      </c>
      <c r="N538" s="77">
        <v>3.6967529903338392E-5</v>
      </c>
    </row>
    <row r="539" spans="2:14">
      <c r="B539" s="43" t="s">
        <v>3690</v>
      </c>
      <c r="C539" s="80" t="s">
        <v>1264</v>
      </c>
      <c r="D539" s="43" t="s">
        <v>1148</v>
      </c>
      <c r="E539" s="43" t="s">
        <v>702</v>
      </c>
      <c r="G539" s="43" t="s">
        <v>1173</v>
      </c>
      <c r="H539" s="43" t="s">
        <v>42</v>
      </c>
      <c r="I539" s="79">
        <v>4194.01</v>
      </c>
      <c r="J539" s="79">
        <v>6434</v>
      </c>
      <c r="K539" s="79">
        <v>941.75068586600003</v>
      </c>
      <c r="M539" s="77">
        <v>2.6542204952990201E-4</v>
      </c>
      <c r="N539" s="77">
        <v>3.7195000860092344E-5</v>
      </c>
    </row>
    <row r="540" spans="2:14">
      <c r="B540" s="43" t="s">
        <v>3691</v>
      </c>
      <c r="C540" s="80" t="s">
        <v>1270</v>
      </c>
      <c r="D540" s="43" t="s">
        <v>744</v>
      </c>
      <c r="E540" s="43" t="s">
        <v>702</v>
      </c>
      <c r="G540" s="43" t="s">
        <v>1173</v>
      </c>
      <c r="H540" s="6" t="s">
        <v>44</v>
      </c>
      <c r="I540" s="79">
        <v>1951.44</v>
      </c>
      <c r="J540" s="79">
        <v>8045</v>
      </c>
      <c r="K540" s="79">
        <v>571.92676676400004</v>
      </c>
      <c r="M540" s="77">
        <v>1.6119125464285648E-4</v>
      </c>
      <c r="N540" s="77">
        <v>2.258858623727478E-5</v>
      </c>
    </row>
    <row r="541" spans="2:14">
      <c r="B541" s="43" t="s">
        <v>3692</v>
      </c>
      <c r="C541" s="80" t="s">
        <v>1272</v>
      </c>
      <c r="D541" s="43" t="s">
        <v>744</v>
      </c>
      <c r="E541" s="43" t="s">
        <v>702</v>
      </c>
      <c r="G541" s="43" t="s">
        <v>1173</v>
      </c>
      <c r="H541" s="6" t="s">
        <v>44</v>
      </c>
      <c r="I541" s="79">
        <v>801.02</v>
      </c>
      <c r="J541" s="79">
        <v>24690</v>
      </c>
      <c r="K541" s="79">
        <v>720.48280583400003</v>
      </c>
      <c r="M541" s="77">
        <v>2.0306013666415826E-4</v>
      </c>
      <c r="N541" s="77">
        <v>2.8455894946372744E-5</v>
      </c>
    </row>
    <row r="542" spans="2:14">
      <c r="B542" s="43" t="s">
        <v>3573</v>
      </c>
      <c r="C542" s="80" t="s">
        <v>1276</v>
      </c>
      <c r="D542" s="43" t="s">
        <v>1148</v>
      </c>
      <c r="E542" s="43" t="s">
        <v>702</v>
      </c>
      <c r="G542" s="43" t="s">
        <v>1173</v>
      </c>
      <c r="H542" s="43" t="s">
        <v>42</v>
      </c>
      <c r="I542" s="79">
        <v>2557.02</v>
      </c>
      <c r="J542" s="79">
        <v>16530</v>
      </c>
      <c r="K542" s="79">
        <v>1475.13716694</v>
      </c>
      <c r="M542" s="77">
        <v>4.1575114949548198E-4</v>
      </c>
      <c r="N542" s="77">
        <v>5.8261415697970102E-5</v>
      </c>
    </row>
    <row r="543" spans="2:14">
      <c r="B543" s="43" t="s">
        <v>2825</v>
      </c>
      <c r="C543" s="80" t="s">
        <v>3693</v>
      </c>
      <c r="D543" s="43" t="s">
        <v>1148</v>
      </c>
      <c r="E543" s="43" t="s">
        <v>702</v>
      </c>
      <c r="G543" s="43" t="s">
        <v>1173</v>
      </c>
      <c r="H543" s="43" t="s">
        <v>42</v>
      </c>
      <c r="I543" s="79">
        <v>1601.35</v>
      </c>
      <c r="J543" s="79">
        <v>24402</v>
      </c>
      <c r="K543" s="79">
        <v>1363.7573802300001</v>
      </c>
      <c r="M543" s="77">
        <v>3.8435998439366226E-4</v>
      </c>
      <c r="N543" s="77">
        <v>5.3862405084385246E-5</v>
      </c>
    </row>
    <row r="544" spans="2:14">
      <c r="B544" s="43" t="s">
        <v>3694</v>
      </c>
      <c r="C544" s="80" t="s">
        <v>1421</v>
      </c>
      <c r="D544" s="43" t="s">
        <v>1148</v>
      </c>
      <c r="E544" s="43" t="s">
        <v>702</v>
      </c>
      <c r="G544" s="43" t="s">
        <v>1173</v>
      </c>
      <c r="H544" s="43" t="s">
        <v>42</v>
      </c>
      <c r="I544" s="79">
        <v>630.52</v>
      </c>
      <c r="J544" s="79">
        <v>58845.65</v>
      </c>
      <c r="K544" s="79">
        <v>1294.9072374062</v>
      </c>
      <c r="M544" s="77">
        <v>3.6495533060048235E-4</v>
      </c>
      <c r="N544" s="77">
        <v>5.1143127933879292E-5</v>
      </c>
    </row>
    <row r="545" spans="2:16">
      <c r="B545" s="43" t="s">
        <v>3695</v>
      </c>
      <c r="C545" s="80" t="s">
        <v>1141</v>
      </c>
      <c r="D545" s="43" t="s">
        <v>119</v>
      </c>
      <c r="E545" s="43" t="s">
        <v>702</v>
      </c>
      <c r="G545" s="43" t="s">
        <v>949</v>
      </c>
      <c r="H545" s="43" t="s">
        <v>59</v>
      </c>
      <c r="I545" s="79">
        <v>21001.439999999999</v>
      </c>
      <c r="J545" s="79">
        <v>1478</v>
      </c>
      <c r="K545" s="79">
        <v>330.32904558144003</v>
      </c>
      <c r="M545" s="77">
        <v>9.3099600152515925E-5</v>
      </c>
      <c r="N545" s="77">
        <v>1.3046541211931096E-5</v>
      </c>
      <c r="P545" s="11"/>
    </row>
    <row r="546" spans="2:16">
      <c r="B546" s="43" t="s">
        <v>2826</v>
      </c>
      <c r="C546" s="80" t="s">
        <v>1181</v>
      </c>
      <c r="D546" s="43" t="s">
        <v>747</v>
      </c>
      <c r="E546" s="43" t="s">
        <v>702</v>
      </c>
      <c r="G546" s="43" t="s">
        <v>949</v>
      </c>
      <c r="H546" s="43" t="s">
        <v>46</v>
      </c>
      <c r="I546" s="79">
        <v>215634.22</v>
      </c>
      <c r="J546" s="79">
        <v>469</v>
      </c>
      <c r="K546" s="79">
        <v>4027.5997885934999</v>
      </c>
      <c r="M546" s="77">
        <v>1.1351346026275098E-3</v>
      </c>
      <c r="N546" s="77">
        <v>1.5907243801270633E-4</v>
      </c>
    </row>
    <row r="547" spans="2:16">
      <c r="B547" s="43" t="s">
        <v>3696</v>
      </c>
      <c r="C547" s="80" t="s">
        <v>1183</v>
      </c>
      <c r="D547" s="43" t="s">
        <v>1148</v>
      </c>
      <c r="E547" s="43" t="s">
        <v>702</v>
      </c>
      <c r="G547" s="43" t="s">
        <v>949</v>
      </c>
      <c r="H547" s="43" t="s">
        <v>46</v>
      </c>
      <c r="I547" s="79">
        <v>210229.86</v>
      </c>
      <c r="J547" s="79">
        <v>385.7</v>
      </c>
      <c r="K547" s="79">
        <v>3229.2362901046499</v>
      </c>
      <c r="M547" s="77">
        <v>9.1012465124752791E-4</v>
      </c>
      <c r="N547" s="77">
        <v>1.2754059900411296E-4</v>
      </c>
    </row>
    <row r="548" spans="2:16">
      <c r="B548" s="43" t="s">
        <v>3697</v>
      </c>
      <c r="C548" s="80" t="s">
        <v>1143</v>
      </c>
      <c r="D548" s="43" t="s">
        <v>747</v>
      </c>
      <c r="E548" s="43" t="s">
        <v>702</v>
      </c>
      <c r="G548" s="43" t="s">
        <v>949</v>
      </c>
      <c r="H548" s="43" t="s">
        <v>46</v>
      </c>
      <c r="I548" s="79">
        <v>6294.93</v>
      </c>
      <c r="J548" s="79">
        <v>770</v>
      </c>
      <c r="K548" s="79">
        <v>193.03560218250001</v>
      </c>
      <c r="M548" s="77">
        <v>5.4404956569161707E-5</v>
      </c>
      <c r="N548" s="77">
        <v>7.6240553863829675E-6</v>
      </c>
    </row>
    <row r="549" spans="2:16">
      <c r="B549" s="43" t="s">
        <v>3574</v>
      </c>
      <c r="C549" s="80" t="s">
        <v>1431</v>
      </c>
      <c r="D549" s="43" t="s">
        <v>1148</v>
      </c>
      <c r="E549" s="43" t="s">
        <v>702</v>
      </c>
      <c r="G549" s="43" t="s">
        <v>949</v>
      </c>
      <c r="H549" s="43" t="s">
        <v>46</v>
      </c>
      <c r="I549" s="79">
        <v>7868.67</v>
      </c>
      <c r="J549" s="79">
        <v>1700</v>
      </c>
      <c r="K549" s="79">
        <v>532.72863067499998</v>
      </c>
      <c r="M549" s="77">
        <v>1.5014369208236073E-4</v>
      </c>
      <c r="N549" s="77">
        <v>2.1040432646918036E-5</v>
      </c>
    </row>
    <row r="550" spans="2:16">
      <c r="B550" s="43" t="s">
        <v>3698</v>
      </c>
      <c r="C550" s="80" t="s">
        <v>1145</v>
      </c>
      <c r="D550" s="43" t="s">
        <v>1148</v>
      </c>
      <c r="E550" s="43" t="s">
        <v>702</v>
      </c>
      <c r="G550" s="43" t="s">
        <v>949</v>
      </c>
      <c r="H550" s="43" t="s">
        <v>46</v>
      </c>
      <c r="I550" s="79">
        <v>79122.289999999994</v>
      </c>
      <c r="J550" s="79">
        <v>76.25</v>
      </c>
      <c r="K550" s="79">
        <v>240.26719644281201</v>
      </c>
      <c r="M550" s="77">
        <v>6.7716660759330497E-5</v>
      </c>
      <c r="N550" s="77">
        <v>9.4894951630690508E-6</v>
      </c>
    </row>
    <row r="551" spans="2:16">
      <c r="B551" s="43" t="s">
        <v>3699</v>
      </c>
      <c r="C551" s="80" t="s">
        <v>2396</v>
      </c>
      <c r="D551" s="43" t="s">
        <v>1148</v>
      </c>
      <c r="E551" s="43" t="s">
        <v>702</v>
      </c>
      <c r="G551" s="43" t="s">
        <v>949</v>
      </c>
      <c r="H551" s="43" t="s">
        <v>46</v>
      </c>
      <c r="I551" s="79">
        <v>-1249.55</v>
      </c>
      <c r="J551" s="79">
        <v>5074</v>
      </c>
      <c r="K551" s="79">
        <v>-252.49913007750001</v>
      </c>
      <c r="M551" s="77">
        <v>-7.1164096416939982E-5</v>
      </c>
      <c r="N551" s="77">
        <v>-9.9726026233460154E-6</v>
      </c>
    </row>
    <row r="552" spans="2:16">
      <c r="B552" s="43" t="s">
        <v>2827</v>
      </c>
      <c r="C552" s="80" t="s">
        <v>2828</v>
      </c>
      <c r="D552" s="43" t="s">
        <v>119</v>
      </c>
      <c r="E552" s="43" t="s">
        <v>702</v>
      </c>
      <c r="G552" s="43" t="s">
        <v>949</v>
      </c>
      <c r="H552" s="43" t="s">
        <v>46</v>
      </c>
      <c r="I552" s="79">
        <v>25963.96</v>
      </c>
      <c r="J552" s="79">
        <v>3175</v>
      </c>
      <c r="K552" s="79">
        <v>3282.996694725</v>
      </c>
      <c r="M552" s="77">
        <v>9.2527642866807591E-4</v>
      </c>
      <c r="N552" s="77">
        <v>1.2966389801106196E-4</v>
      </c>
    </row>
    <row r="553" spans="2:16">
      <c r="B553" s="43" t="s">
        <v>3700</v>
      </c>
      <c r="C553" s="80" t="s">
        <v>1316</v>
      </c>
      <c r="D553" s="43" t="s">
        <v>1148</v>
      </c>
      <c r="E553" s="43" t="s">
        <v>702</v>
      </c>
      <c r="G553" s="43" t="s">
        <v>949</v>
      </c>
      <c r="H553" s="43" t="s">
        <v>46</v>
      </c>
      <c r="I553" s="79">
        <v>202441.95</v>
      </c>
      <c r="J553" s="79">
        <v>112</v>
      </c>
      <c r="K553" s="79">
        <v>902.97207377999996</v>
      </c>
      <c r="M553" s="77">
        <v>2.5449272518507675E-4</v>
      </c>
      <c r="N553" s="77">
        <v>3.5663416618594706E-5</v>
      </c>
    </row>
    <row r="554" spans="2:16">
      <c r="B554" s="43" t="s">
        <v>3575</v>
      </c>
      <c r="C554" s="80" t="s">
        <v>1434</v>
      </c>
      <c r="D554" s="43" t="s">
        <v>1148</v>
      </c>
      <c r="E554" s="43" t="s">
        <v>702</v>
      </c>
      <c r="G554" s="43" t="s">
        <v>949</v>
      </c>
      <c r="H554" s="43" t="s">
        <v>46</v>
      </c>
      <c r="I554" s="79">
        <v>35802.449999999997</v>
      </c>
      <c r="J554" s="79">
        <v>351</v>
      </c>
      <c r="K554" s="79">
        <v>500.46723250874999</v>
      </c>
      <c r="M554" s="77">
        <v>1.410511726390516E-4</v>
      </c>
      <c r="N554" s="77">
        <v>1.9766249627408998E-5</v>
      </c>
    </row>
    <row r="555" spans="2:16">
      <c r="B555" s="43" t="s">
        <v>2829</v>
      </c>
      <c r="C555" s="80" t="s">
        <v>2401</v>
      </c>
      <c r="D555" s="43" t="s">
        <v>1148</v>
      </c>
      <c r="E555" s="43" t="s">
        <v>702</v>
      </c>
      <c r="G555" s="43" t="s">
        <v>836</v>
      </c>
      <c r="H555" s="43" t="s">
        <v>42</v>
      </c>
      <c r="I555" s="79">
        <v>448.52</v>
      </c>
      <c r="J555" s="79">
        <v>7084</v>
      </c>
      <c r="K555" s="79">
        <v>110.88831723200001</v>
      </c>
      <c r="M555" s="77">
        <v>3.1252649847103217E-5</v>
      </c>
      <c r="N555" s="77">
        <v>4.3795997355984923E-6</v>
      </c>
    </row>
    <row r="556" spans="2:16">
      <c r="B556" s="43" t="s">
        <v>3701</v>
      </c>
      <c r="C556" s="80" t="s">
        <v>1411</v>
      </c>
      <c r="D556" s="43" t="s">
        <v>1148</v>
      </c>
      <c r="E556" s="43" t="s">
        <v>702</v>
      </c>
      <c r="G556" s="43" t="s">
        <v>836</v>
      </c>
      <c r="H556" s="43" t="s">
        <v>42</v>
      </c>
      <c r="I556" s="79">
        <v>4079.11</v>
      </c>
      <c r="J556" s="79">
        <v>1142</v>
      </c>
      <c r="K556" s="79">
        <v>162.576192338</v>
      </c>
      <c r="M556" s="77">
        <v>4.582030767032479E-5</v>
      </c>
      <c r="N556" s="77">
        <v>6.4210429624288771E-6</v>
      </c>
    </row>
    <row r="557" spans="2:16">
      <c r="B557" s="43" t="s">
        <v>3702</v>
      </c>
      <c r="C557" s="80" t="s">
        <v>1413</v>
      </c>
      <c r="D557" s="43" t="s">
        <v>1148</v>
      </c>
      <c r="E557" s="43" t="s">
        <v>702</v>
      </c>
      <c r="G557" s="43" t="s">
        <v>836</v>
      </c>
      <c r="H557" s="43" t="s">
        <v>42</v>
      </c>
      <c r="I557" s="79">
        <v>8691.5499999999993</v>
      </c>
      <c r="J557" s="79">
        <v>2295</v>
      </c>
      <c r="K557" s="79">
        <v>696.15404302499996</v>
      </c>
      <c r="M557" s="77">
        <v>1.9620334305178762E-4</v>
      </c>
      <c r="N557" s="77">
        <v>2.7495016056463979E-5</v>
      </c>
    </row>
    <row r="558" spans="2:16">
      <c r="B558" s="43" t="s">
        <v>3703</v>
      </c>
      <c r="C558" s="80" t="s">
        <v>1336</v>
      </c>
      <c r="D558" s="43" t="s">
        <v>1148</v>
      </c>
      <c r="E558" s="43" t="s">
        <v>702</v>
      </c>
      <c r="G558" s="43" t="s">
        <v>1194</v>
      </c>
      <c r="H558" s="43" t="s">
        <v>42</v>
      </c>
      <c r="I558" s="79">
        <v>9165.93</v>
      </c>
      <c r="J558" s="79">
        <v>3147</v>
      </c>
      <c r="K558" s="79">
        <v>1006.696841679</v>
      </c>
      <c r="M558" s="77">
        <v>2.8372640761924417E-4</v>
      </c>
      <c r="N558" s="77">
        <v>3.9760087732424019E-5</v>
      </c>
    </row>
    <row r="559" spans="2:16">
      <c r="B559" s="43" t="s">
        <v>3704</v>
      </c>
      <c r="C559" s="80" t="s">
        <v>1452</v>
      </c>
      <c r="D559" s="43" t="s">
        <v>1148</v>
      </c>
      <c r="E559" s="43" t="s">
        <v>702</v>
      </c>
      <c r="G559" s="43" t="s">
        <v>1194</v>
      </c>
      <c r="H559" s="43" t="s">
        <v>42</v>
      </c>
      <c r="I559" s="79">
        <v>1888.48</v>
      </c>
      <c r="J559" s="79">
        <v>2015</v>
      </c>
      <c r="K559" s="79">
        <v>132.80452328000001</v>
      </c>
      <c r="M559" s="77">
        <v>3.742949093093067E-5</v>
      </c>
      <c r="N559" s="77">
        <v>5.245193267984102E-6</v>
      </c>
    </row>
    <row r="560" spans="2:16">
      <c r="B560" s="43" t="s">
        <v>2404</v>
      </c>
      <c r="C560" s="80" t="s">
        <v>2405</v>
      </c>
      <c r="D560" s="43" t="s">
        <v>1148</v>
      </c>
      <c r="E560" s="43" t="s">
        <v>702</v>
      </c>
      <c r="G560" s="43" t="s">
        <v>930</v>
      </c>
      <c r="H560" s="43" t="s">
        <v>42</v>
      </c>
      <c r="I560" s="79">
        <v>3068.79</v>
      </c>
      <c r="J560" s="79">
        <v>3774</v>
      </c>
      <c r="K560" s="79">
        <v>404.19830975399998</v>
      </c>
      <c r="M560" s="77">
        <v>1.1391883797013129E-4</v>
      </c>
      <c r="N560" s="77">
        <v>1.5964051531454984E-5</v>
      </c>
    </row>
    <row r="561" spans="2:14">
      <c r="B561" s="43" t="s">
        <v>2830</v>
      </c>
      <c r="C561" s="80" t="s">
        <v>2831</v>
      </c>
      <c r="D561" s="43" t="s">
        <v>1148</v>
      </c>
      <c r="E561" s="43" t="s">
        <v>702</v>
      </c>
      <c r="G561" s="43" t="s">
        <v>930</v>
      </c>
      <c r="H561" s="43" t="s">
        <v>42</v>
      </c>
      <c r="I561" s="79">
        <v>1888.48</v>
      </c>
      <c r="J561" s="79">
        <v>15104</v>
      </c>
      <c r="K561" s="79">
        <v>995.47370700800002</v>
      </c>
      <c r="M561" s="77">
        <v>2.8056329082916967E-4</v>
      </c>
      <c r="N561" s="77">
        <v>3.9316823384432692E-5</v>
      </c>
    </row>
    <row r="562" spans="2:14">
      <c r="B562" s="43" t="s">
        <v>3705</v>
      </c>
      <c r="C562" s="80" t="s">
        <v>1332</v>
      </c>
      <c r="D562" s="43" t="s">
        <v>1148</v>
      </c>
      <c r="E562" s="43" t="s">
        <v>702</v>
      </c>
      <c r="G562" s="43" t="s">
        <v>930</v>
      </c>
      <c r="H562" s="43" t="s">
        <v>42</v>
      </c>
      <c r="I562" s="79">
        <v>116.45</v>
      </c>
      <c r="J562" s="79">
        <v>93782</v>
      </c>
      <c r="K562" s="79">
        <v>381.13989511</v>
      </c>
      <c r="M562" s="77">
        <v>1.0742007798452761E-4</v>
      </c>
      <c r="N562" s="77">
        <v>1.5053345794376307E-5</v>
      </c>
    </row>
    <row r="563" spans="2:14">
      <c r="B563" s="43" t="s">
        <v>3706</v>
      </c>
      <c r="C563" s="80" t="s">
        <v>1436</v>
      </c>
      <c r="D563" s="43" t="s">
        <v>1148</v>
      </c>
      <c r="E563" s="43" t="s">
        <v>702</v>
      </c>
      <c r="G563" s="43" t="s">
        <v>930</v>
      </c>
      <c r="H563" s="43" t="s">
        <v>42</v>
      </c>
      <c r="I563" s="79">
        <v>548.72</v>
      </c>
      <c r="J563" s="79">
        <v>91779</v>
      </c>
      <c r="K563" s="79">
        <v>1757.597953512</v>
      </c>
      <c r="M563" s="77">
        <v>4.9535960851648873E-4</v>
      </c>
      <c r="N563" s="77">
        <v>6.9417371682039113E-5</v>
      </c>
    </row>
    <row r="564" spans="2:14">
      <c r="B564" s="43" t="s">
        <v>3707</v>
      </c>
      <c r="C564" s="80" t="s">
        <v>2392</v>
      </c>
      <c r="D564" s="43" t="s">
        <v>1148</v>
      </c>
      <c r="E564" s="43" t="s">
        <v>702</v>
      </c>
      <c r="G564" s="43" t="s">
        <v>930</v>
      </c>
      <c r="H564" s="43" t="s">
        <v>42</v>
      </c>
      <c r="I564" s="79">
        <v>-71.790000000000006</v>
      </c>
      <c r="J564" s="79">
        <v>25243</v>
      </c>
      <c r="K564" s="79">
        <v>-63.245604452999999</v>
      </c>
      <c r="M564" s="77">
        <v>-1.7825076434360377E-5</v>
      </c>
      <c r="N564" s="77">
        <v>-2.4979225896323016E-6</v>
      </c>
    </row>
    <row r="565" spans="2:14">
      <c r="B565" s="43" t="s">
        <v>3708</v>
      </c>
      <c r="C565" s="80" t="s">
        <v>2378</v>
      </c>
      <c r="D565" s="43" t="s">
        <v>1148</v>
      </c>
      <c r="E565" s="43" t="s">
        <v>702</v>
      </c>
      <c r="G565" s="43" t="s">
        <v>930</v>
      </c>
      <c r="H565" s="43" t="s">
        <v>42</v>
      </c>
      <c r="I565" s="79">
        <v>629.5</v>
      </c>
      <c r="J565" s="79">
        <v>5020</v>
      </c>
      <c r="K565" s="79">
        <v>110.28714100000001</v>
      </c>
      <c r="M565" s="77">
        <v>3.1083214953111741E-5</v>
      </c>
      <c r="N565" s="77">
        <v>4.3558559244158702E-6</v>
      </c>
    </row>
    <row r="566" spans="2:14">
      <c r="B566" s="43" t="s">
        <v>3576</v>
      </c>
      <c r="C566" s="80" t="s">
        <v>1446</v>
      </c>
      <c r="D566" s="43" t="s">
        <v>1148</v>
      </c>
      <c r="E566" s="43" t="s">
        <v>702</v>
      </c>
      <c r="G566" s="43" t="s">
        <v>930</v>
      </c>
      <c r="H566" s="43" t="s">
        <v>42</v>
      </c>
      <c r="I566" s="79">
        <v>4094.86</v>
      </c>
      <c r="J566" s="79">
        <v>5342</v>
      </c>
      <c r="K566" s="79">
        <v>763.428499988</v>
      </c>
      <c r="M566" s="77">
        <v>2.1516390715449471E-4</v>
      </c>
      <c r="N566" s="77">
        <v>3.0152060561082555E-5</v>
      </c>
    </row>
    <row r="567" spans="2:14">
      <c r="B567" s="43" t="s">
        <v>2832</v>
      </c>
      <c r="C567" s="80">
        <v>70668090</v>
      </c>
      <c r="D567" s="43" t="s">
        <v>1148</v>
      </c>
      <c r="E567" s="43" t="s">
        <v>702</v>
      </c>
      <c r="G567" s="43" t="s">
        <v>791</v>
      </c>
      <c r="H567" s="43" t="s">
        <v>2265</v>
      </c>
      <c r="I567" s="79">
        <v>7868.67</v>
      </c>
      <c r="J567" s="79">
        <v>313.5</v>
      </c>
      <c r="K567" s="79">
        <v>111.5993007558</v>
      </c>
      <c r="M567" s="77">
        <v>3.1453032715840344E-5</v>
      </c>
      <c r="N567" s="77">
        <v>4.4076804507773028E-6</v>
      </c>
    </row>
    <row r="568" spans="2:14">
      <c r="B568" s="43" t="s">
        <v>3709</v>
      </c>
      <c r="C568" s="80" t="s">
        <v>1436</v>
      </c>
      <c r="D568" s="43" t="s">
        <v>1148</v>
      </c>
      <c r="E568" s="43" t="s">
        <v>702</v>
      </c>
      <c r="G568" s="43" t="s">
        <v>791</v>
      </c>
      <c r="H568" s="43" t="s">
        <v>42</v>
      </c>
      <c r="I568" s="79">
        <v>145.1</v>
      </c>
      <c r="J568" s="79">
        <v>91779</v>
      </c>
      <c r="K568" s="79">
        <v>464.76793821000001</v>
      </c>
      <c r="M568" s="77">
        <v>1.3098972006805385E-4</v>
      </c>
      <c r="N568" s="77">
        <v>1.8356284864892615E-5</v>
      </c>
    </row>
    <row r="569" spans="2:14">
      <c r="B569" s="43" t="s">
        <v>3710</v>
      </c>
      <c r="C569" s="80" t="s">
        <v>1328</v>
      </c>
      <c r="D569" s="43" t="s">
        <v>1148</v>
      </c>
      <c r="E569" s="43" t="s">
        <v>702</v>
      </c>
      <c r="G569" s="43" t="s">
        <v>791</v>
      </c>
      <c r="H569" s="43" t="s">
        <v>42</v>
      </c>
      <c r="I569" s="79">
        <v>4677.13</v>
      </c>
      <c r="J569" s="79">
        <v>3141</v>
      </c>
      <c r="K569" s="79">
        <v>512.71120001700001</v>
      </c>
      <c r="M569" s="77">
        <v>1.4450199991127051E-4</v>
      </c>
      <c r="N569" s="77">
        <v>2.0249832372646417E-5</v>
      </c>
    </row>
    <row r="570" spans="2:14">
      <c r="B570" s="43" t="s">
        <v>3711</v>
      </c>
      <c r="C570" s="80" t="s">
        <v>1440</v>
      </c>
      <c r="D570" s="43" t="s">
        <v>1148</v>
      </c>
      <c r="E570" s="43" t="s">
        <v>702</v>
      </c>
      <c r="G570" s="43" t="s">
        <v>791</v>
      </c>
      <c r="H570" s="43" t="s">
        <v>42</v>
      </c>
      <c r="I570" s="79">
        <v>2274.66</v>
      </c>
      <c r="J570" s="79">
        <v>15104</v>
      </c>
      <c r="K570" s="79">
        <v>1199.040615936</v>
      </c>
      <c r="M570" s="77">
        <v>3.3793638011389001E-4</v>
      </c>
      <c r="N570" s="77">
        <v>4.7356818965323256E-5</v>
      </c>
    </row>
    <row r="571" spans="2:14">
      <c r="B571" s="43" t="s">
        <v>2833</v>
      </c>
      <c r="C571" s="80" t="s">
        <v>3712</v>
      </c>
      <c r="D571" s="43" t="s">
        <v>1148</v>
      </c>
      <c r="E571" s="43" t="s">
        <v>702</v>
      </c>
      <c r="G571" s="43" t="s">
        <v>791</v>
      </c>
      <c r="H571" s="43" t="s">
        <v>2265</v>
      </c>
      <c r="I571" s="79">
        <v>11641.46</v>
      </c>
      <c r="J571" s="79">
        <v>313.5</v>
      </c>
      <c r="K571" s="79">
        <v>165.10780040040001</v>
      </c>
      <c r="M571" s="77">
        <v>4.6533813495819085E-5</v>
      </c>
      <c r="N571" s="77">
        <v>6.521030321579878E-6</v>
      </c>
    </row>
    <row r="572" spans="2:14">
      <c r="B572" s="43" t="s">
        <v>3713</v>
      </c>
      <c r="C572" s="80" t="s">
        <v>1350</v>
      </c>
      <c r="D572" s="43" t="s">
        <v>1148</v>
      </c>
      <c r="E572" s="43" t="s">
        <v>702</v>
      </c>
      <c r="G572" s="43" t="s">
        <v>764</v>
      </c>
      <c r="H572" s="43" t="s">
        <v>42</v>
      </c>
      <c r="I572" s="79">
        <v>1300.32</v>
      </c>
      <c r="J572" s="79">
        <v>5269</v>
      </c>
      <c r="K572" s="79">
        <v>239.11337419200001</v>
      </c>
      <c r="M572" s="77">
        <v>6.7391468676967304E-5</v>
      </c>
      <c r="N572" s="77">
        <v>9.4439242702038322E-6</v>
      </c>
    </row>
    <row r="573" spans="2:14">
      <c r="B573" s="43" t="s">
        <v>2834</v>
      </c>
      <c r="C573" s="80" t="s">
        <v>1352</v>
      </c>
      <c r="D573" s="43" t="s">
        <v>1148</v>
      </c>
      <c r="E573" s="43" t="s">
        <v>702</v>
      </c>
      <c r="G573" s="43" t="s">
        <v>764</v>
      </c>
      <c r="H573" s="43" t="s">
        <v>46</v>
      </c>
      <c r="I573" s="79">
        <v>7868.67</v>
      </c>
      <c r="J573" s="79">
        <v>1590</v>
      </c>
      <c r="K573" s="79">
        <v>498.25795457250001</v>
      </c>
      <c r="M573" s="77">
        <v>1.4042851200644327E-4</v>
      </c>
      <c r="N573" s="77">
        <v>1.9678992887411578E-5</v>
      </c>
    </row>
    <row r="574" spans="2:14">
      <c r="B574" s="43" t="s">
        <v>2835</v>
      </c>
      <c r="C574" s="80" t="s">
        <v>1362</v>
      </c>
      <c r="D574" s="43" t="s">
        <v>1148</v>
      </c>
      <c r="E574" s="43" t="s">
        <v>702</v>
      </c>
      <c r="G574" s="43" t="s">
        <v>764</v>
      </c>
      <c r="H574" s="43" t="s">
        <v>46</v>
      </c>
      <c r="I574" s="79">
        <v>20238.23</v>
      </c>
      <c r="J574" s="79">
        <v>1403.5</v>
      </c>
      <c r="K574" s="79">
        <v>1131.20346993413</v>
      </c>
      <c r="M574" s="77">
        <v>3.1881722830831599E-4</v>
      </c>
      <c r="N574" s="77">
        <v>4.4677550723999362E-5</v>
      </c>
    </row>
    <row r="575" spans="2:14">
      <c r="B575" s="43" t="s">
        <v>3714</v>
      </c>
      <c r="C575" s="80" t="s">
        <v>1360</v>
      </c>
      <c r="D575" s="43" t="s">
        <v>1148</v>
      </c>
      <c r="E575" s="43" t="s">
        <v>702</v>
      </c>
      <c r="G575" s="43" t="s">
        <v>764</v>
      </c>
      <c r="H575" s="43" t="s">
        <v>2265</v>
      </c>
      <c r="I575" s="79">
        <v>259.79000000000002</v>
      </c>
      <c r="J575" s="79">
        <v>771</v>
      </c>
      <c r="K575" s="79">
        <v>9.0614855916000003</v>
      </c>
      <c r="M575" s="77">
        <v>2.5538798257380497E-6</v>
      </c>
      <c r="N575" s="77">
        <v>3.5788873789175391E-7</v>
      </c>
    </row>
    <row r="576" spans="2:14">
      <c r="B576" s="43" t="s">
        <v>3715</v>
      </c>
      <c r="C576" s="80" t="s">
        <v>1366</v>
      </c>
      <c r="D576" s="43" t="s">
        <v>1148</v>
      </c>
      <c r="E576" s="43" t="s">
        <v>702</v>
      </c>
      <c r="G576" s="43" t="s">
        <v>764</v>
      </c>
      <c r="H576" s="43" t="s">
        <v>46</v>
      </c>
      <c r="I576" s="79">
        <v>312071.51</v>
      </c>
      <c r="J576" s="79">
        <v>81.849999999999994</v>
      </c>
      <c r="K576" s="79">
        <v>1017.25208944864</v>
      </c>
      <c r="M576" s="77">
        <v>2.8670128784854555E-4</v>
      </c>
      <c r="N576" s="77">
        <v>4.0176973491853246E-5</v>
      </c>
    </row>
    <row r="577" spans="2:14">
      <c r="B577" s="43" t="s">
        <v>3716</v>
      </c>
      <c r="C577" s="80" t="s">
        <v>1368</v>
      </c>
      <c r="D577" s="43" t="s">
        <v>1148</v>
      </c>
      <c r="E577" s="43" t="s">
        <v>702</v>
      </c>
      <c r="G577" s="43" t="s">
        <v>764</v>
      </c>
      <c r="H577" s="43" t="s">
        <v>46</v>
      </c>
      <c r="I577" s="79">
        <v>176698.66</v>
      </c>
      <c r="J577" s="79">
        <v>65.55</v>
      </c>
      <c r="K577" s="79">
        <v>461.276932016476</v>
      </c>
      <c r="M577" s="77">
        <v>1.3000581845511831E-4</v>
      </c>
      <c r="N577" s="77">
        <v>1.8218405508583666E-5</v>
      </c>
    </row>
    <row r="578" spans="2:14">
      <c r="B578" s="43" t="s">
        <v>3717</v>
      </c>
      <c r="C578" s="80" t="s">
        <v>1370</v>
      </c>
      <c r="D578" s="43" t="s">
        <v>719</v>
      </c>
      <c r="E578" s="43" t="s">
        <v>702</v>
      </c>
      <c r="G578" s="43" t="s">
        <v>764</v>
      </c>
      <c r="H578" s="43" t="s">
        <v>2265</v>
      </c>
      <c r="I578" s="79">
        <v>79660.27</v>
      </c>
      <c r="J578" s="79">
        <v>218.5</v>
      </c>
      <c r="K578" s="79">
        <v>787.43698933380006</v>
      </c>
      <c r="M578" s="77">
        <v>2.2193043522176047E-4</v>
      </c>
      <c r="N578" s="77">
        <v>3.1100290060958505E-5</v>
      </c>
    </row>
    <row r="579" spans="2:14">
      <c r="B579" s="43" t="s">
        <v>2836</v>
      </c>
      <c r="C579" s="80" t="s">
        <v>3718</v>
      </c>
      <c r="D579" s="43" t="s">
        <v>1148</v>
      </c>
      <c r="E579" s="43" t="s">
        <v>702</v>
      </c>
      <c r="G579" s="43" t="s">
        <v>764</v>
      </c>
      <c r="H579" s="43" t="s">
        <v>42</v>
      </c>
      <c r="I579" s="79">
        <v>3808.44</v>
      </c>
      <c r="J579" s="79">
        <v>2872</v>
      </c>
      <c r="K579" s="79">
        <v>381.73060483199998</v>
      </c>
      <c r="M579" s="77">
        <v>1.0758656300805196E-4</v>
      </c>
      <c r="N579" s="77">
        <v>1.5076676224550245E-5</v>
      </c>
    </row>
    <row r="580" spans="2:14">
      <c r="B580" s="43" t="s">
        <v>3719</v>
      </c>
      <c r="C580" s="80" t="s">
        <v>1296</v>
      </c>
      <c r="D580" s="43" t="s">
        <v>1148</v>
      </c>
      <c r="E580" s="43" t="s">
        <v>702</v>
      </c>
      <c r="G580" s="43" t="s">
        <v>1401</v>
      </c>
      <c r="H580" s="43" t="s">
        <v>46</v>
      </c>
      <c r="I580" s="79">
        <v>38081.120000000003</v>
      </c>
      <c r="J580" s="79">
        <v>401.1</v>
      </c>
      <c r="K580" s="79">
        <v>608.30048026439999</v>
      </c>
      <c r="M580" s="77">
        <v>1.7144278483145601E-4</v>
      </c>
      <c r="N580" s="77">
        <v>2.402518758542037E-5</v>
      </c>
    </row>
    <row r="581" spans="2:14">
      <c r="B581" s="43" t="s">
        <v>3720</v>
      </c>
      <c r="C581" s="80" t="s">
        <v>1212</v>
      </c>
      <c r="D581" s="43" t="s">
        <v>1148</v>
      </c>
      <c r="E581" s="43" t="s">
        <v>702</v>
      </c>
      <c r="G581" s="43" t="s">
        <v>1401</v>
      </c>
      <c r="H581" s="43" t="s">
        <v>42</v>
      </c>
      <c r="I581" s="79">
        <v>1432.73</v>
      </c>
      <c r="J581" s="79">
        <v>21523</v>
      </c>
      <c r="K581" s="79">
        <v>1076.199007871</v>
      </c>
      <c r="M581" s="77">
        <v>3.0331482701124589E-4</v>
      </c>
      <c r="N581" s="77">
        <v>4.2505116931858605E-5</v>
      </c>
    </row>
    <row r="582" spans="2:14">
      <c r="B582" s="43" t="s">
        <v>3721</v>
      </c>
      <c r="C582" s="80" t="s">
        <v>1312</v>
      </c>
      <c r="D582" s="43" t="s">
        <v>1148</v>
      </c>
      <c r="E582" s="43" t="s">
        <v>702</v>
      </c>
      <c r="G582" s="43" t="s">
        <v>1401</v>
      </c>
      <c r="H582" s="43" t="s">
        <v>46</v>
      </c>
      <c r="I582" s="79">
        <v>19514.29</v>
      </c>
      <c r="J582" s="79">
        <v>932.8</v>
      </c>
      <c r="K582" s="79">
        <v>724.93167578040004</v>
      </c>
      <c r="M582" s="77">
        <v>2.0431400161693994E-4</v>
      </c>
      <c r="N582" s="77">
        <v>2.8631605698662369E-5</v>
      </c>
    </row>
    <row r="583" spans="2:14">
      <c r="B583" s="43" t="s">
        <v>3722</v>
      </c>
      <c r="C583" s="80" t="s">
        <v>1354</v>
      </c>
      <c r="D583" s="43" t="s">
        <v>119</v>
      </c>
      <c r="E583" s="43" t="s">
        <v>702</v>
      </c>
      <c r="G583" s="43" t="s">
        <v>773</v>
      </c>
      <c r="H583" s="43" t="s">
        <v>46</v>
      </c>
      <c r="I583" s="79">
        <v>5114.6400000000003</v>
      </c>
      <c r="J583" s="79">
        <v>3696</v>
      </c>
      <c r="K583" s="79">
        <v>752.84022844799995</v>
      </c>
      <c r="M583" s="77">
        <v>2.1217971953955113E-4</v>
      </c>
      <c r="N583" s="77">
        <v>2.9733870508292692E-5</v>
      </c>
    </row>
    <row r="584" spans="2:14">
      <c r="B584" s="43" t="s">
        <v>3723</v>
      </c>
      <c r="C584" s="80" t="s">
        <v>1379</v>
      </c>
      <c r="D584" s="43" t="s">
        <v>747</v>
      </c>
      <c r="E584" s="43" t="s">
        <v>702</v>
      </c>
      <c r="G584" s="43" t="s">
        <v>773</v>
      </c>
      <c r="H584" s="43" t="s">
        <v>46</v>
      </c>
      <c r="I584" s="79">
        <v>69826.59</v>
      </c>
      <c r="J584" s="79">
        <v>474.2</v>
      </c>
      <c r="K584" s="79">
        <v>1318.67619954885</v>
      </c>
      <c r="M584" s="77">
        <v>3.7165435056594109E-4</v>
      </c>
      <c r="N584" s="77">
        <v>5.2081897165065354E-5</v>
      </c>
    </row>
    <row r="585" spans="2:14">
      <c r="B585" s="43" t="s">
        <v>2837</v>
      </c>
      <c r="C585" s="80">
        <v>70294012</v>
      </c>
      <c r="D585" s="43" t="s">
        <v>1148</v>
      </c>
      <c r="E585" s="43" t="s">
        <v>702</v>
      </c>
      <c r="G585" s="43" t="s">
        <v>119</v>
      </c>
      <c r="H585" s="43" t="s">
        <v>42</v>
      </c>
      <c r="I585" s="79">
        <v>14224.63</v>
      </c>
      <c r="J585" s="79">
        <v>2285</v>
      </c>
      <c r="K585" s="79">
        <v>1134.3644562950001</v>
      </c>
      <c r="M585" s="77">
        <v>3.1970811746935405E-4</v>
      </c>
      <c r="N585" s="77">
        <v>4.480239575164401E-5</v>
      </c>
    </row>
    <row r="586" spans="2:14">
      <c r="B586" s="43" t="s">
        <v>2402</v>
      </c>
      <c r="C586" s="80">
        <v>70113287</v>
      </c>
      <c r="D586" s="43" t="s">
        <v>1148</v>
      </c>
      <c r="E586" s="43" t="s">
        <v>702</v>
      </c>
      <c r="G586" s="43" t="s">
        <v>119</v>
      </c>
      <c r="H586" s="43" t="s">
        <v>42</v>
      </c>
      <c r="I586" s="79">
        <v>4721.2</v>
      </c>
      <c r="J586" s="79">
        <v>934</v>
      </c>
      <c r="K586" s="79">
        <v>153.89506792</v>
      </c>
      <c r="M586" s="77">
        <v>4.3373628448497824E-5</v>
      </c>
      <c r="N586" s="77">
        <v>6.0781768142644552E-6</v>
      </c>
    </row>
    <row r="587" spans="2:14">
      <c r="B587" s="43" t="s">
        <v>2838</v>
      </c>
      <c r="C587" s="80">
        <v>70384516</v>
      </c>
      <c r="D587" s="43" t="s">
        <v>1148</v>
      </c>
      <c r="E587" s="43" t="s">
        <v>702</v>
      </c>
      <c r="G587" s="43" t="s">
        <v>119</v>
      </c>
      <c r="H587" s="43" t="s">
        <v>42</v>
      </c>
      <c r="I587" s="79">
        <v>3802.15</v>
      </c>
      <c r="J587" s="79">
        <v>8646</v>
      </c>
      <c r="K587" s="79">
        <v>1147.2812726100001</v>
      </c>
      <c r="M587" s="77">
        <v>3.2334857976068325E-4</v>
      </c>
      <c r="N587" s="77">
        <v>4.5312553058834375E-5</v>
      </c>
    </row>
    <row r="588" spans="2:14">
      <c r="B588" s="43" t="s">
        <v>3724</v>
      </c>
      <c r="C588" s="80" t="s">
        <v>1226</v>
      </c>
      <c r="D588" s="43" t="s">
        <v>1148</v>
      </c>
      <c r="E588" s="43" t="s">
        <v>702</v>
      </c>
      <c r="G588" s="43" t="s">
        <v>119</v>
      </c>
      <c r="H588" s="43" t="s">
        <v>42</v>
      </c>
      <c r="I588" s="79">
        <v>7562.71</v>
      </c>
      <c r="J588" s="79">
        <v>3490</v>
      </c>
      <c r="K588" s="79">
        <v>921.14564070999995</v>
      </c>
      <c r="M588" s="77">
        <v>2.59614744690052E-4</v>
      </c>
      <c r="N588" s="77">
        <v>3.6381192403351046E-5</v>
      </c>
    </row>
    <row r="589" spans="2:14">
      <c r="B589" s="43" t="s">
        <v>3725</v>
      </c>
      <c r="C589" s="80" t="s">
        <v>1228</v>
      </c>
      <c r="D589" s="43" t="s">
        <v>1148</v>
      </c>
      <c r="E589" s="43" t="s">
        <v>702</v>
      </c>
      <c r="G589" s="43" t="s">
        <v>119</v>
      </c>
      <c r="H589" s="43" t="s">
        <v>42</v>
      </c>
      <c r="I589" s="79">
        <v>2588.4299999999998</v>
      </c>
      <c r="J589" s="79">
        <v>8851</v>
      </c>
      <c r="K589" s="79">
        <v>799.56576815699998</v>
      </c>
      <c r="M589" s="77">
        <v>2.2534879783286734E-4</v>
      </c>
      <c r="N589" s="77">
        <v>3.1579323360887509E-5</v>
      </c>
    </row>
    <row r="590" spans="2:14">
      <c r="B590" s="43" t="s">
        <v>3726</v>
      </c>
      <c r="C590" s="80" t="s">
        <v>1236</v>
      </c>
      <c r="D590" s="43" t="s">
        <v>1148</v>
      </c>
      <c r="E590" s="43" t="s">
        <v>702</v>
      </c>
      <c r="G590" s="43" t="s">
        <v>119</v>
      </c>
      <c r="H590" s="43" t="s">
        <v>46</v>
      </c>
      <c r="I590" s="79">
        <v>4664.96</v>
      </c>
      <c r="J590" s="79">
        <v>6638</v>
      </c>
      <c r="K590" s="79">
        <v>1233.2211284160001</v>
      </c>
      <c r="M590" s="77">
        <v>3.4756978077139154E-4</v>
      </c>
      <c r="N590" s="77">
        <v>4.8706798540780549E-5</v>
      </c>
    </row>
    <row r="591" spans="2:14">
      <c r="B591" s="43" t="s">
        <v>3727</v>
      </c>
      <c r="C591" s="80" t="s">
        <v>1230</v>
      </c>
      <c r="D591" s="43" t="s">
        <v>1148</v>
      </c>
      <c r="E591" s="43" t="s">
        <v>702</v>
      </c>
      <c r="G591" s="43" t="s">
        <v>119</v>
      </c>
      <c r="H591" s="43" t="s">
        <v>42</v>
      </c>
      <c r="I591" s="79">
        <v>2439.3000000000002</v>
      </c>
      <c r="J591" s="79">
        <v>10571</v>
      </c>
      <c r="K591" s="79">
        <v>899.92582646999995</v>
      </c>
      <c r="M591" s="77">
        <v>2.5363417396071354E-4</v>
      </c>
      <c r="N591" s="77">
        <v>3.554310327769035E-5</v>
      </c>
    </row>
    <row r="592" spans="2:14">
      <c r="B592" s="43" t="s">
        <v>3577</v>
      </c>
      <c r="C592" s="80" t="s">
        <v>1356</v>
      </c>
      <c r="D592" s="43" t="s">
        <v>1148</v>
      </c>
      <c r="E592" s="43" t="s">
        <v>702</v>
      </c>
      <c r="G592" s="43" t="s">
        <v>119</v>
      </c>
      <c r="H592" s="43" t="s">
        <v>46</v>
      </c>
      <c r="I592" s="79">
        <v>5917.24</v>
      </c>
      <c r="J592" s="79">
        <v>2262</v>
      </c>
      <c r="K592" s="79">
        <v>533.04953574599995</v>
      </c>
      <c r="M592" s="77">
        <v>1.5023413563916156E-4</v>
      </c>
      <c r="N592" s="77">
        <v>2.1053106982674825E-5</v>
      </c>
    </row>
    <row r="593" spans="2:14">
      <c r="B593" s="43" t="s">
        <v>3728</v>
      </c>
      <c r="C593" s="80" t="s">
        <v>1411</v>
      </c>
      <c r="D593" s="43" t="s">
        <v>1148</v>
      </c>
      <c r="E593" s="43" t="s">
        <v>702</v>
      </c>
      <c r="G593" s="43" t="s">
        <v>119</v>
      </c>
      <c r="H593" s="43" t="s">
        <v>42</v>
      </c>
      <c r="I593" s="79">
        <v>7226.52</v>
      </c>
      <c r="J593" s="79">
        <v>4870</v>
      </c>
      <c r="K593" s="79">
        <v>1228.2410187600001</v>
      </c>
      <c r="M593" s="77">
        <v>3.4616619176251951E-4</v>
      </c>
      <c r="N593" s="77">
        <v>4.851010616166331E-5</v>
      </c>
    </row>
    <row r="594" spans="2:14">
      <c r="B594" s="43" t="s">
        <v>3729</v>
      </c>
      <c r="C594" s="80" t="s">
        <v>1246</v>
      </c>
      <c r="D594" s="43" t="s">
        <v>119</v>
      </c>
      <c r="E594" s="43" t="s">
        <v>702</v>
      </c>
      <c r="G594" s="43" t="s">
        <v>119</v>
      </c>
      <c r="H594" s="43" t="s">
        <v>2265</v>
      </c>
      <c r="I594" s="79">
        <v>7217.15</v>
      </c>
      <c r="J594" s="79">
        <v>3499</v>
      </c>
      <c r="K594" s="79">
        <v>1142.4370271339999</v>
      </c>
      <c r="M594" s="77">
        <v>3.2198328257326088E-4</v>
      </c>
      <c r="N594" s="77">
        <v>4.5121226715938602E-5</v>
      </c>
    </row>
    <row r="595" spans="2:14">
      <c r="B595" s="43" t="s">
        <v>3730</v>
      </c>
      <c r="C595" s="80" t="s">
        <v>1381</v>
      </c>
      <c r="D595" s="43" t="s">
        <v>1148</v>
      </c>
      <c r="E595" s="43" t="s">
        <v>702</v>
      </c>
      <c r="G595" s="43" t="s">
        <v>119</v>
      </c>
      <c r="H595" s="43" t="s">
        <v>42</v>
      </c>
      <c r="I595" s="79">
        <v>428.18</v>
      </c>
      <c r="J595" s="79">
        <v>4413</v>
      </c>
      <c r="K595" s="79">
        <v>65.945586066000004</v>
      </c>
      <c r="M595" s="77">
        <v>1.8586036489044616E-5</v>
      </c>
      <c r="N595" s="77">
        <v>2.6045599618423581E-6</v>
      </c>
    </row>
    <row r="596" spans="2:14">
      <c r="B596" s="43" t="s">
        <v>3730</v>
      </c>
      <c r="C596" s="80" t="s">
        <v>1381</v>
      </c>
      <c r="D596" s="43" t="s">
        <v>1148</v>
      </c>
      <c r="E596" s="43" t="s">
        <v>702</v>
      </c>
      <c r="G596" s="43" t="s">
        <v>119</v>
      </c>
      <c r="H596" s="43" t="s">
        <v>42</v>
      </c>
      <c r="I596" s="79">
        <v>2844.66</v>
      </c>
      <c r="J596" s="79">
        <v>4413</v>
      </c>
      <c r="K596" s="79">
        <v>438.116611842</v>
      </c>
      <c r="M596" s="77">
        <v>1.2347833751909397E-4</v>
      </c>
      <c r="N596" s="77">
        <v>1.7303674952250181E-5</v>
      </c>
    </row>
    <row r="597" spans="2:14">
      <c r="B597" s="43" t="s">
        <v>3731</v>
      </c>
      <c r="C597" s="80" t="s">
        <v>2376</v>
      </c>
      <c r="D597" s="43" t="s">
        <v>1148</v>
      </c>
      <c r="E597" s="43" t="s">
        <v>702</v>
      </c>
      <c r="G597" s="43" t="s">
        <v>119</v>
      </c>
      <c r="H597" s="43" t="s">
        <v>42</v>
      </c>
      <c r="I597" s="79">
        <v>4217.6000000000004</v>
      </c>
      <c r="J597" s="79">
        <v>5910</v>
      </c>
      <c r="K597" s="79">
        <v>869.91795839999997</v>
      </c>
      <c r="M597" s="77">
        <v>2.4517678713350014E-4</v>
      </c>
      <c r="N597" s="77">
        <v>3.4357924763435462E-5</v>
      </c>
    </row>
    <row r="598" spans="2:14">
      <c r="B598" s="43" t="s">
        <v>3732</v>
      </c>
      <c r="C598" s="80" t="s">
        <v>1409</v>
      </c>
      <c r="D598" s="43" t="s">
        <v>1148</v>
      </c>
      <c r="E598" s="43" t="s">
        <v>702</v>
      </c>
      <c r="G598" s="43" t="s">
        <v>119</v>
      </c>
      <c r="H598" s="43" t="s">
        <v>42</v>
      </c>
      <c r="I598" s="79">
        <v>6357.89</v>
      </c>
      <c r="J598" s="79">
        <v>3570</v>
      </c>
      <c r="K598" s="79">
        <v>792.14858876999995</v>
      </c>
      <c r="M598" s="77">
        <v>2.2325834758507362E-4</v>
      </c>
      <c r="N598" s="77">
        <v>3.1286377469985145E-5</v>
      </c>
    </row>
    <row r="599" spans="2:14">
      <c r="B599" s="43" t="s">
        <v>3733</v>
      </c>
      <c r="C599" s="80" t="s">
        <v>1383</v>
      </c>
      <c r="D599" s="43" t="s">
        <v>1148</v>
      </c>
      <c r="E599" s="43" t="s">
        <v>702</v>
      </c>
      <c r="G599" s="43" t="s">
        <v>119</v>
      </c>
      <c r="H599" s="43" t="s">
        <v>46</v>
      </c>
      <c r="I599" s="79">
        <v>413.18</v>
      </c>
      <c r="J599" s="79">
        <v>4963</v>
      </c>
      <c r="K599" s="79">
        <v>81.665636440499995</v>
      </c>
      <c r="M599" s="77">
        <v>2.3016559398912484E-5</v>
      </c>
      <c r="N599" s="77">
        <v>3.2254326577433403E-6</v>
      </c>
    </row>
    <row r="600" spans="2:14">
      <c r="B600" s="43" t="s">
        <v>3734</v>
      </c>
      <c r="C600" s="80" t="s">
        <v>2366</v>
      </c>
      <c r="D600" s="43" t="s">
        <v>1148</v>
      </c>
      <c r="E600" s="43" t="s">
        <v>702</v>
      </c>
      <c r="G600" s="43" t="s">
        <v>119</v>
      </c>
      <c r="H600" s="43" t="s">
        <v>42</v>
      </c>
      <c r="I600" s="79">
        <v>2990.09</v>
      </c>
      <c r="J600" s="79">
        <v>5461</v>
      </c>
      <c r="K600" s="79">
        <v>569.87796400100001</v>
      </c>
      <c r="M600" s="77">
        <v>1.6061382216884883E-4</v>
      </c>
      <c r="N600" s="77">
        <v>2.2507667559247094E-5</v>
      </c>
    </row>
    <row r="601" spans="2:14">
      <c r="B601" s="43" t="s">
        <v>3735</v>
      </c>
      <c r="C601" s="80" t="s">
        <v>1405</v>
      </c>
      <c r="D601" s="43" t="s">
        <v>1148</v>
      </c>
      <c r="E601" s="43" t="s">
        <v>702</v>
      </c>
      <c r="G601" s="43" t="s">
        <v>119</v>
      </c>
      <c r="H601" s="43" t="s">
        <v>42</v>
      </c>
      <c r="I601" s="79">
        <v>2919.48</v>
      </c>
      <c r="J601" s="79">
        <v>7544</v>
      </c>
      <c r="K601" s="79">
        <v>768.657043488</v>
      </c>
      <c r="M601" s="77">
        <v>2.1663751450371591E-4</v>
      </c>
      <c r="N601" s="77">
        <v>3.0358564981942835E-5</v>
      </c>
    </row>
    <row r="602" spans="2:14">
      <c r="B602" s="43" t="s">
        <v>3736</v>
      </c>
      <c r="C602" s="80" t="s">
        <v>1165</v>
      </c>
      <c r="D602" s="43" t="s">
        <v>1148</v>
      </c>
      <c r="E602" s="43" t="s">
        <v>702</v>
      </c>
      <c r="G602" s="43" t="s">
        <v>119</v>
      </c>
      <c r="H602" s="43" t="s">
        <v>42</v>
      </c>
      <c r="I602" s="79">
        <v>16884.38</v>
      </c>
      <c r="J602" s="79">
        <v>3460</v>
      </c>
      <c r="K602" s="79">
        <v>2038.85642252</v>
      </c>
      <c r="M602" s="77">
        <v>5.7462920758569278E-4</v>
      </c>
      <c r="N602" s="77">
        <v>8.0525841422139042E-5</v>
      </c>
    </row>
    <row r="603" spans="2:14">
      <c r="B603" s="43" t="s">
        <v>3737</v>
      </c>
      <c r="C603" s="80" t="s">
        <v>1403</v>
      </c>
      <c r="D603" s="43" t="s">
        <v>1148</v>
      </c>
      <c r="E603" s="43" t="s">
        <v>702</v>
      </c>
      <c r="G603" s="43" t="s">
        <v>2758</v>
      </c>
      <c r="H603" s="43" t="s">
        <v>42</v>
      </c>
      <c r="I603" s="79">
        <v>7844.97</v>
      </c>
      <c r="J603" s="79">
        <v>5387</v>
      </c>
      <c r="K603" s="79">
        <v>1474.9037833110001</v>
      </c>
      <c r="M603" s="77">
        <v>4.1568537289232618E-4</v>
      </c>
      <c r="N603" s="77">
        <v>5.82521980733783E-5</v>
      </c>
    </row>
    <row r="606" spans="2:14">
      <c r="B606" s="73" t="s">
        <v>177</v>
      </c>
      <c r="C606" s="74"/>
      <c r="D606" s="73"/>
      <c r="E606" s="73"/>
      <c r="F606" s="73"/>
      <c r="G606" s="73"/>
      <c r="H606" s="73"/>
    </row>
    <row r="610" spans="2:2">
      <c r="B610" s="81" t="s">
        <v>83</v>
      </c>
    </row>
  </sheetData>
  <dataValidations count="3">
    <dataValidation type="list" allowBlank="1" showInputMessage="1" showErrorMessage="1" sqref="E49:E54 E373:E407 E125:E147 E151:E173 E453:E520 E226:E236">
      <formula1>$AE$6:$AE$11</formula1>
    </dataValidation>
    <dataValidation type="list" allowBlank="1" showInputMessage="1" showErrorMessage="1" sqref="H49:H54 H373:H407 H125:H147 H151:H173 H453:H520 H226:H236">
      <formula1>$AI$6:$AI$11</formula1>
    </dataValidation>
    <dataValidation type="list" allowBlank="1" showInputMessage="1" showErrorMessage="1" sqref="G49:G54 G373:G407 G125:G147 G151:G173 G453:G526 G226:G236">
      <formula1>$AG$6:$AG$11</formula1>
    </dataValidation>
  </dataValidations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9"/>
  <sheetViews>
    <sheetView rightToLeft="1" zoomScale="75" zoomScaleNormal="75" workbookViewId="0">
      <pane xSplit="3" ySplit="13" topLeftCell="D188" activePane="bottomRight" state="frozen"/>
      <selection sqref="A1:XFD1048576"/>
      <selection pane="topRight" sqref="A1:XFD1048576"/>
      <selection pane="bottomLeft" sqref="A1:XFD1048576"/>
      <selection pane="bottomRight" activeCell="H191" sqref="H191"/>
    </sheetView>
  </sheetViews>
  <sheetFormatPr defaultColWidth="9.140625" defaultRowHeight="12.75"/>
  <cols>
    <col min="1" max="1" width="10.85546875" customWidth="1"/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20.7109375" customWidth="1"/>
    <col min="7" max="7" width="15.7109375" customWidth="1"/>
    <col min="8" max="8" width="16.7109375" customWidth="1"/>
    <col min="9" max="9" width="13.7109375" customWidth="1"/>
    <col min="10" max="10" width="21.7109375" customWidth="1"/>
    <col min="11" max="11" width="15.7109375" customWidth="1"/>
    <col min="12" max="14" width="14.5703125" customWidth="1"/>
    <col min="15" max="15" width="12.140625" bestFit="1" customWidth="1"/>
    <col min="16" max="17" width="13.85546875" bestFit="1" customWidth="1"/>
  </cols>
  <sheetData>
    <row r="1" spans="2:14" ht="15.75">
      <c r="B1" s="1" t="s">
        <v>2267</v>
      </c>
    </row>
    <row r="2" spans="2:14" ht="15.75">
      <c r="B2" s="1" t="s">
        <v>2244</v>
      </c>
    </row>
    <row r="3" spans="2:14" ht="15.75">
      <c r="B3" s="1" t="s">
        <v>1</v>
      </c>
    </row>
    <row r="4" spans="2:14" ht="15.75">
      <c r="B4" s="1" t="s">
        <v>2</v>
      </c>
    </row>
    <row r="6" spans="2:14" ht="15.75">
      <c r="B6" s="2" t="s">
        <v>178</v>
      </c>
    </row>
    <row r="7" spans="2:14" ht="15.75">
      <c r="B7" s="2" t="s">
        <v>1453</v>
      </c>
    </row>
    <row r="8" spans="2:14">
      <c r="B8" s="3" t="s">
        <v>85</v>
      </c>
      <c r="C8" s="3" t="s">
        <v>86</v>
      </c>
      <c r="D8" s="3" t="s">
        <v>180</v>
      </c>
      <c r="E8" s="3" t="s">
        <v>87</v>
      </c>
      <c r="F8" s="3" t="s">
        <v>253</v>
      </c>
      <c r="G8" s="3" t="s">
        <v>90</v>
      </c>
      <c r="H8" s="3" t="s">
        <v>183</v>
      </c>
      <c r="I8" s="3" t="s">
        <v>41</v>
      </c>
      <c r="J8" s="3" t="s">
        <v>2289</v>
      </c>
      <c r="K8" s="3" t="s">
        <v>93</v>
      </c>
      <c r="L8" s="3" t="s">
        <v>184</v>
      </c>
      <c r="M8" s="3" t="s">
        <v>185</v>
      </c>
      <c r="N8" s="3" t="s">
        <v>95</v>
      </c>
    </row>
    <row r="9" spans="2:14" ht="13.5" thickBot="1">
      <c r="B9" s="4"/>
      <c r="C9" s="4"/>
      <c r="D9" s="4"/>
      <c r="E9" s="4"/>
      <c r="F9" s="4"/>
      <c r="G9" s="4"/>
      <c r="H9" s="4" t="s">
        <v>2283</v>
      </c>
      <c r="I9" s="4" t="s">
        <v>189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0" spans="2:14" ht="13.5" thickTop="1"/>
    <row r="11" spans="2:14">
      <c r="B11" s="3" t="s">
        <v>1454</v>
      </c>
      <c r="C11" s="12"/>
      <c r="D11" s="3"/>
      <c r="E11" s="3"/>
      <c r="F11" s="3"/>
      <c r="G11" s="3"/>
      <c r="H11" s="9">
        <v>74880681.930677325</v>
      </c>
      <c r="K11" s="9">
        <v>1110055.2350778088</v>
      </c>
      <c r="M11" s="10">
        <v>1</v>
      </c>
      <c r="N11" s="10">
        <v>4.3842288668472458E-2</v>
      </c>
    </row>
    <row r="12" spans="2:14">
      <c r="B12" s="3" t="s">
        <v>1455</v>
      </c>
      <c r="C12" s="12"/>
      <c r="D12" s="3"/>
      <c r="E12" s="3"/>
      <c r="F12" s="3"/>
      <c r="G12" s="3"/>
      <c r="H12" s="9">
        <v>52058076.439438455</v>
      </c>
      <c r="K12" s="9">
        <v>921520.20925220801</v>
      </c>
      <c r="M12" s="10">
        <v>0.83015707699231245</v>
      </c>
      <c r="N12" s="10">
        <v>3.6395986209672271E-2</v>
      </c>
    </row>
    <row r="13" spans="2:14">
      <c r="B13" s="13" t="s">
        <v>2253</v>
      </c>
      <c r="C13" s="14"/>
      <c r="D13" s="13"/>
      <c r="E13" s="13"/>
      <c r="F13" s="13"/>
      <c r="G13" s="13"/>
      <c r="H13" s="15">
        <v>3348847.9424911952</v>
      </c>
      <c r="K13" s="15">
        <v>102796.62418349997</v>
      </c>
      <c r="M13" s="16">
        <v>9.2604963190227665E-2</v>
      </c>
      <c r="N13" s="16">
        <v>4.0600135283192272E-3</v>
      </c>
    </row>
    <row r="14" spans="2:14">
      <c r="B14" s="6" t="s">
        <v>3783</v>
      </c>
      <c r="C14" s="17">
        <v>1122613</v>
      </c>
      <c r="D14" s="6" t="s">
        <v>194</v>
      </c>
      <c r="E14" s="45">
        <v>514103811</v>
      </c>
      <c r="F14" s="6" t="s">
        <v>2254</v>
      </c>
      <c r="G14" s="6" t="s">
        <v>104</v>
      </c>
      <c r="H14" s="7">
        <v>186659.04413173653</v>
      </c>
      <c r="I14" s="7">
        <v>835</v>
      </c>
      <c r="J14" s="7">
        <v>0</v>
      </c>
      <c r="K14" s="7">
        <v>1558.6030185</v>
      </c>
      <c r="L14" s="8">
        <v>6.0000000000000001E-3</v>
      </c>
      <c r="M14" s="8">
        <v>1.4040769947729227E-3</v>
      </c>
      <c r="N14" s="8">
        <v>6.1557948917595779E-5</v>
      </c>
    </row>
    <row r="15" spans="2:14">
      <c r="B15" s="6" t="s">
        <v>3784</v>
      </c>
      <c r="C15" s="17">
        <v>1116383</v>
      </c>
      <c r="D15" s="6" t="s">
        <v>194</v>
      </c>
      <c r="E15" s="45">
        <v>514103811</v>
      </c>
      <c r="F15" s="6" t="s">
        <v>2254</v>
      </c>
      <c r="G15" s="6" t="s">
        <v>104</v>
      </c>
      <c r="H15" s="7">
        <v>2164.6976756066406</v>
      </c>
      <c r="I15" s="7">
        <v>704.7</v>
      </c>
      <c r="J15" s="7">
        <v>0</v>
      </c>
      <c r="K15" s="7">
        <v>15.25462452</v>
      </c>
      <c r="L15" s="8">
        <v>0</v>
      </c>
      <c r="M15" s="8">
        <v>1.3742221141753125E-5</v>
      </c>
      <c r="N15" s="8">
        <v>6.0249042624272581E-7</v>
      </c>
    </row>
    <row r="16" spans="2:14">
      <c r="B16" s="6" t="s">
        <v>3785</v>
      </c>
      <c r="C16" s="17">
        <v>1116391</v>
      </c>
      <c r="D16" s="6" t="s">
        <v>194</v>
      </c>
      <c r="E16" s="45">
        <v>514103811</v>
      </c>
      <c r="F16" s="6" t="s">
        <v>2254</v>
      </c>
      <c r="G16" s="6" t="s">
        <v>104</v>
      </c>
      <c r="H16" s="7">
        <v>516516.31749524403</v>
      </c>
      <c r="I16" s="7">
        <v>1577</v>
      </c>
      <c r="J16" s="7">
        <v>0</v>
      </c>
      <c r="K16" s="7">
        <v>8145.4623268999994</v>
      </c>
      <c r="L16" s="8">
        <v>2.1299999999999999E-2</v>
      </c>
      <c r="M16" s="8">
        <v>7.3378892054223287E-3</v>
      </c>
      <c r="N16" s="8">
        <v>3.2170985676139381E-4</v>
      </c>
    </row>
    <row r="17" spans="2:14">
      <c r="B17" s="6" t="s">
        <v>3786</v>
      </c>
      <c r="C17" s="17">
        <v>1113232</v>
      </c>
      <c r="D17" s="6" t="s">
        <v>194</v>
      </c>
      <c r="E17" s="45">
        <v>514103811</v>
      </c>
      <c r="F17" s="6" t="s">
        <v>2254</v>
      </c>
      <c r="G17" s="6" t="s">
        <v>104</v>
      </c>
      <c r="H17" s="7">
        <v>10848.15696734059</v>
      </c>
      <c r="I17" s="7">
        <v>1286</v>
      </c>
      <c r="J17" s="7">
        <v>0</v>
      </c>
      <c r="K17" s="7">
        <v>139.50729859999998</v>
      </c>
      <c r="L17" s="8">
        <v>0</v>
      </c>
      <c r="M17" s="8">
        <v>1.2567599718605108E-4</v>
      </c>
      <c r="N17" s="8">
        <v>5.5099233473289855E-6</v>
      </c>
    </row>
    <row r="18" spans="2:14">
      <c r="B18" s="6" t="s">
        <v>3787</v>
      </c>
      <c r="C18" s="17">
        <v>1125319</v>
      </c>
      <c r="D18" s="6" t="s">
        <v>194</v>
      </c>
      <c r="E18" s="45">
        <v>513665661</v>
      </c>
      <c r="F18" s="6" t="s">
        <v>2254</v>
      </c>
      <c r="G18" s="6" t="s">
        <v>104</v>
      </c>
      <c r="H18" s="7">
        <v>2166940.8077994431</v>
      </c>
      <c r="I18" s="7">
        <v>1436</v>
      </c>
      <c r="J18" s="7">
        <v>0</v>
      </c>
      <c r="K18" s="7">
        <v>31117.27</v>
      </c>
      <c r="L18" s="8">
        <v>6.7000000000000002E-3</v>
      </c>
      <c r="M18" s="8">
        <v>2.8032181657896373E-2</v>
      </c>
      <c r="N18" s="8">
        <v>1.228995000252552E-3</v>
      </c>
    </row>
    <row r="19" spans="2:14">
      <c r="B19" s="6" t="s">
        <v>3788</v>
      </c>
      <c r="C19" s="17">
        <v>1125368</v>
      </c>
      <c r="D19" s="6" t="s">
        <v>194</v>
      </c>
      <c r="E19" s="45">
        <v>513665661</v>
      </c>
      <c r="F19" s="6" t="s">
        <v>2254</v>
      </c>
      <c r="G19" s="6" t="s">
        <v>104</v>
      </c>
      <c r="H19" s="7">
        <v>2284.0729262394198</v>
      </c>
      <c r="I19" s="7">
        <v>661.6</v>
      </c>
      <c r="J19" s="7">
        <v>0</v>
      </c>
      <c r="K19" s="7">
        <v>15.11142648</v>
      </c>
      <c r="L19" s="8">
        <v>1E-4</v>
      </c>
      <c r="M19" s="8">
        <v>1.361322031776263E-5</v>
      </c>
      <c r="N19" s="8">
        <v>5.9683473487886376E-7</v>
      </c>
    </row>
    <row r="20" spans="2:14">
      <c r="B20" s="6" t="s">
        <v>3789</v>
      </c>
      <c r="C20" s="17">
        <v>1125327</v>
      </c>
      <c r="D20" s="6" t="s">
        <v>194</v>
      </c>
      <c r="E20" s="45">
        <v>513665661</v>
      </c>
      <c r="F20" s="6" t="s">
        <v>2254</v>
      </c>
      <c r="G20" s="6" t="s">
        <v>104</v>
      </c>
      <c r="H20" s="7">
        <v>10857.809375487899</v>
      </c>
      <c r="I20" s="7">
        <v>1281</v>
      </c>
      <c r="J20" s="7">
        <v>0</v>
      </c>
      <c r="K20" s="7">
        <v>139.08853809999999</v>
      </c>
      <c r="L20" s="8">
        <v>0</v>
      </c>
      <c r="M20" s="8">
        <v>1.252987542464503E-4</v>
      </c>
      <c r="N20" s="8">
        <v>5.4933841534728648E-6</v>
      </c>
    </row>
    <row r="21" spans="2:14">
      <c r="B21" s="6" t="s">
        <v>2839</v>
      </c>
      <c r="C21" s="17">
        <v>1084656</v>
      </c>
      <c r="D21" s="6" t="s">
        <v>194</v>
      </c>
      <c r="E21" s="45">
        <v>513665661</v>
      </c>
      <c r="F21" s="6" t="s">
        <v>389</v>
      </c>
      <c r="G21" s="6" t="s">
        <v>104</v>
      </c>
      <c r="H21" s="7">
        <v>16731.37</v>
      </c>
      <c r="I21" s="7">
        <v>1436</v>
      </c>
      <c r="J21" s="7">
        <v>0</v>
      </c>
      <c r="K21" s="7">
        <v>240.26247319999999</v>
      </c>
      <c r="L21" s="8">
        <v>0</v>
      </c>
      <c r="M21" s="8">
        <v>2.1644190812104849E-4</v>
      </c>
      <c r="N21" s="8">
        <v>9.4893086157980037E-6</v>
      </c>
    </row>
    <row r="22" spans="2:14">
      <c r="B22" s="6" t="s">
        <v>3790</v>
      </c>
      <c r="C22" s="17">
        <v>1116938</v>
      </c>
      <c r="D22" s="6" t="s">
        <v>194</v>
      </c>
      <c r="E22" s="45">
        <v>513502211</v>
      </c>
      <c r="F22" s="6" t="s">
        <v>2254</v>
      </c>
      <c r="G22" s="6" t="s">
        <v>104</v>
      </c>
      <c r="H22" s="7">
        <v>239.31989802039593</v>
      </c>
      <c r="I22" s="7">
        <v>6668</v>
      </c>
      <c r="J22" s="7">
        <v>0</v>
      </c>
      <c r="K22" s="7">
        <v>15.957850799999999</v>
      </c>
      <c r="L22" s="8">
        <v>0</v>
      </c>
      <c r="M22" s="8">
        <v>1.4375726806856995E-5</v>
      </c>
      <c r="N22" s="8">
        <v>6.3026476448532225E-7</v>
      </c>
    </row>
    <row r="23" spans="2:14">
      <c r="B23" s="6" t="s">
        <v>3791</v>
      </c>
      <c r="C23" s="17">
        <v>1117290</v>
      </c>
      <c r="D23" s="6" t="s">
        <v>194</v>
      </c>
      <c r="E23" s="45">
        <v>513502211</v>
      </c>
      <c r="F23" s="6" t="s">
        <v>2254</v>
      </c>
      <c r="G23" s="6" t="s">
        <v>104</v>
      </c>
      <c r="H23" s="7">
        <v>75396.123962264159</v>
      </c>
      <c r="I23" s="7">
        <v>15900</v>
      </c>
      <c r="J23" s="7">
        <v>0</v>
      </c>
      <c r="K23" s="7">
        <v>11987.98371</v>
      </c>
      <c r="L23" s="8">
        <v>3.3999999999999998E-3</v>
      </c>
      <c r="M23" s="8">
        <v>1.0799447929417411E-2</v>
      </c>
      <c r="N23" s="8">
        <v>4.734725135816554E-4</v>
      </c>
    </row>
    <row r="24" spans="2:14">
      <c r="B24" s="6" t="s">
        <v>3792</v>
      </c>
      <c r="C24" s="17">
        <v>1107762</v>
      </c>
      <c r="D24" s="6" t="s">
        <v>194</v>
      </c>
      <c r="E24" s="45">
        <v>513502211</v>
      </c>
      <c r="F24" s="6" t="s">
        <v>2254</v>
      </c>
      <c r="G24" s="6" t="s">
        <v>104</v>
      </c>
      <c r="H24" s="7">
        <v>40533.53607626076</v>
      </c>
      <c r="I24" s="7">
        <v>16260</v>
      </c>
      <c r="J24" s="7">
        <v>0</v>
      </c>
      <c r="K24" s="7">
        <v>6590.752966</v>
      </c>
      <c r="L24" s="8">
        <v>4.4000000000000003E-3</v>
      </c>
      <c r="M24" s="8">
        <v>5.9373198357449523E-3</v>
      </c>
      <c r="N24" s="8">
        <v>2.603056901557777E-4</v>
      </c>
    </row>
    <row r="25" spans="2:14">
      <c r="B25" s="6" t="s">
        <v>3793</v>
      </c>
      <c r="C25" s="17">
        <v>1116979</v>
      </c>
      <c r="D25" s="6" t="s">
        <v>194</v>
      </c>
      <c r="E25" s="45">
        <v>513502211</v>
      </c>
      <c r="F25" s="6" t="s">
        <v>2254</v>
      </c>
      <c r="G25" s="6" t="s">
        <v>104</v>
      </c>
      <c r="H25" s="7">
        <v>266557.99120448175</v>
      </c>
      <c r="I25" s="7">
        <v>14280</v>
      </c>
      <c r="J25" s="7">
        <v>0</v>
      </c>
      <c r="K25" s="7">
        <v>38064.481143999998</v>
      </c>
      <c r="L25" s="8">
        <v>9.4000000000000004E-3</v>
      </c>
      <c r="M25" s="8">
        <v>3.4290619008099973E-2</v>
      </c>
      <c r="N25" s="8">
        <v>1.5033792171737282E-3</v>
      </c>
    </row>
    <row r="26" spans="2:14">
      <c r="B26" s="6" t="s">
        <v>3794</v>
      </c>
      <c r="C26" s="17">
        <v>1117266</v>
      </c>
      <c r="D26" s="6" t="s">
        <v>194</v>
      </c>
      <c r="E26" s="45">
        <v>513502211</v>
      </c>
      <c r="F26" s="6" t="s">
        <v>2254</v>
      </c>
      <c r="G26" s="6" t="s">
        <v>104</v>
      </c>
      <c r="H26" s="7">
        <v>30064.698988326851</v>
      </c>
      <c r="I26" s="7">
        <v>12850</v>
      </c>
      <c r="J26" s="7">
        <v>0</v>
      </c>
      <c r="K26" s="7">
        <v>3863.3138199999999</v>
      </c>
      <c r="L26" s="8">
        <v>0</v>
      </c>
      <c r="M26" s="8">
        <v>3.4802897170510641E-3</v>
      </c>
      <c r="N26" s="8">
        <v>1.5258386642486913E-4</v>
      </c>
    </row>
    <row r="27" spans="2:14">
      <c r="B27" s="6" t="s">
        <v>3795</v>
      </c>
      <c r="C27" s="17">
        <v>1108679</v>
      </c>
      <c r="D27" s="6" t="s">
        <v>194</v>
      </c>
      <c r="E27" s="45">
        <v>513815258</v>
      </c>
      <c r="F27" s="6" t="s">
        <v>2254</v>
      </c>
      <c r="G27" s="6" t="s">
        <v>104</v>
      </c>
      <c r="H27" s="7">
        <v>15363.27817178881</v>
      </c>
      <c r="I27" s="7">
        <v>1269</v>
      </c>
      <c r="J27" s="7">
        <v>0</v>
      </c>
      <c r="K27" s="7">
        <v>194.96</v>
      </c>
      <c r="L27" s="8">
        <v>1E-4</v>
      </c>
      <c r="M27" s="8">
        <v>1.756309000122272E-4</v>
      </c>
      <c r="N27" s="8">
        <v>7.7000606174396897E-6</v>
      </c>
    </row>
    <row r="28" spans="2:14">
      <c r="B28" s="6" t="s">
        <v>3796</v>
      </c>
      <c r="C28" s="17">
        <v>1109305</v>
      </c>
      <c r="D28" s="6" t="s">
        <v>194</v>
      </c>
      <c r="E28" s="45">
        <v>513944660</v>
      </c>
      <c r="F28" s="6" t="s">
        <v>2254</v>
      </c>
      <c r="G28" s="6" t="s">
        <v>104</v>
      </c>
      <c r="H28" s="7">
        <v>2295.6304046242776</v>
      </c>
      <c r="I28" s="7">
        <v>692</v>
      </c>
      <c r="J28" s="7">
        <v>0</v>
      </c>
      <c r="K28" s="7">
        <v>15.885762400000001</v>
      </c>
      <c r="L28" s="8">
        <v>0</v>
      </c>
      <c r="M28" s="8">
        <v>1.4310785533916692E-5</v>
      </c>
      <c r="N28" s="8">
        <v>6.2741759045057556E-7</v>
      </c>
    </row>
    <row r="29" spans="2:14">
      <c r="B29" s="6" t="s">
        <v>3797</v>
      </c>
      <c r="C29" s="17">
        <v>1091818</v>
      </c>
      <c r="D29" s="6" t="s">
        <v>194</v>
      </c>
      <c r="E29" s="45">
        <v>513594101</v>
      </c>
      <c r="F29" s="6" t="s">
        <v>2254</v>
      </c>
      <c r="G29" s="6" t="s">
        <v>104</v>
      </c>
      <c r="H29" s="7">
        <v>5395.0874143302171</v>
      </c>
      <c r="I29" s="7">
        <v>12840</v>
      </c>
      <c r="J29" s="7">
        <v>0</v>
      </c>
      <c r="K29" s="7">
        <v>692.72922399999993</v>
      </c>
      <c r="L29" s="8">
        <v>1E-4</v>
      </c>
      <c r="M29" s="8">
        <v>6.2404932845656403E-4</v>
      </c>
      <c r="N29" s="8">
        <v>2.735975080155907E-5</v>
      </c>
    </row>
    <row r="30" spans="2:14">
      <c r="B30" s="13" t="s">
        <v>2255</v>
      </c>
      <c r="C30" s="14"/>
      <c r="D30" s="13"/>
      <c r="E30" s="13"/>
      <c r="F30" s="13"/>
      <c r="G30" s="13"/>
      <c r="H30" s="15">
        <v>9769096.7772739008</v>
      </c>
      <c r="K30" s="15">
        <v>441886.55546650005</v>
      </c>
      <c r="M30" s="16">
        <v>0.39807618711471254</v>
      </c>
      <c r="N30" s="16">
        <v>1.745257110752808E-2</v>
      </c>
    </row>
    <row r="31" spans="2:14">
      <c r="B31" s="6" t="s">
        <v>1456</v>
      </c>
      <c r="C31" s="17">
        <v>1116441</v>
      </c>
      <c r="D31" s="6" t="s">
        <v>194</v>
      </c>
      <c r="E31" s="45">
        <v>514103811</v>
      </c>
      <c r="F31" s="6" t="s">
        <v>2256</v>
      </c>
      <c r="G31" s="6" t="s">
        <v>104</v>
      </c>
      <c r="H31" s="7">
        <v>297348.24628081225</v>
      </c>
      <c r="I31" s="7">
        <v>920.9</v>
      </c>
      <c r="J31" s="7">
        <v>0</v>
      </c>
      <c r="K31" s="7">
        <v>2738.28</v>
      </c>
      <c r="L31" s="8">
        <v>8.0000000000000004E-4</v>
      </c>
      <c r="M31" s="8">
        <v>2.4667961678574144E-3</v>
      </c>
      <c r="N31" s="8">
        <v>1.0814998967748643E-4</v>
      </c>
    </row>
    <row r="32" spans="2:14">
      <c r="B32" s="6" t="s">
        <v>1457</v>
      </c>
      <c r="C32" s="17">
        <v>1131812</v>
      </c>
      <c r="D32" s="6" t="s">
        <v>194</v>
      </c>
      <c r="E32" s="45">
        <v>514103811</v>
      </c>
      <c r="F32" s="6" t="s">
        <v>2256</v>
      </c>
      <c r="G32" s="6" t="s">
        <v>104</v>
      </c>
      <c r="H32" s="7">
        <v>255959.88538681946</v>
      </c>
      <c r="I32" s="7">
        <v>1396</v>
      </c>
      <c r="J32" s="7">
        <v>0</v>
      </c>
      <c r="K32" s="7">
        <v>3573.2</v>
      </c>
      <c r="L32" s="8">
        <v>1.8200000000000001E-2</v>
      </c>
      <c r="M32" s="8">
        <v>3.2189389204128551E-3</v>
      </c>
      <c r="N32" s="8">
        <v>1.4112564935492151E-4</v>
      </c>
    </row>
    <row r="33" spans="2:14">
      <c r="B33" s="6" t="s">
        <v>1458</v>
      </c>
      <c r="C33" s="17">
        <v>1128172</v>
      </c>
      <c r="D33" s="6" t="s">
        <v>194</v>
      </c>
      <c r="E33" s="45">
        <v>514103811</v>
      </c>
      <c r="F33" s="6" t="s">
        <v>2256</v>
      </c>
      <c r="G33" s="6" t="s">
        <v>104</v>
      </c>
      <c r="H33" s="7">
        <v>252021.05652013299</v>
      </c>
      <c r="I33" s="7">
        <v>8121</v>
      </c>
      <c r="J33" s="7">
        <v>0</v>
      </c>
      <c r="K33" s="7">
        <v>20466.63</v>
      </c>
      <c r="L33" s="8">
        <v>3.4200000000000001E-2</v>
      </c>
      <c r="M33" s="8">
        <v>1.8437487931459016E-2</v>
      </c>
      <c r="N33" s="8">
        <v>8.0834166821250352E-4</v>
      </c>
    </row>
    <row r="34" spans="2:14">
      <c r="B34" s="6" t="s">
        <v>1459</v>
      </c>
      <c r="C34" s="17">
        <v>1116458</v>
      </c>
      <c r="D34" s="6" t="s">
        <v>194</v>
      </c>
      <c r="E34" s="45">
        <v>514103811</v>
      </c>
      <c r="F34" s="6" t="s">
        <v>2256</v>
      </c>
      <c r="G34" s="6" t="s">
        <v>104</v>
      </c>
      <c r="H34" s="7">
        <v>6108.0426356589151</v>
      </c>
      <c r="I34" s="7">
        <v>2064</v>
      </c>
      <c r="J34" s="7">
        <v>0</v>
      </c>
      <c r="K34" s="7">
        <v>126.07</v>
      </c>
      <c r="L34" s="8">
        <v>1E-4</v>
      </c>
      <c r="M34" s="8">
        <v>1.1357092513613809E-4</v>
      </c>
      <c r="N34" s="8">
        <v>4.9792092841640414E-6</v>
      </c>
    </row>
    <row r="35" spans="2:14">
      <c r="B35" s="6" t="s">
        <v>1460</v>
      </c>
      <c r="C35" s="17">
        <v>1123231</v>
      </c>
      <c r="D35" s="6" t="s">
        <v>194</v>
      </c>
      <c r="E35" s="45">
        <v>514103811</v>
      </c>
      <c r="F35" s="6" t="s">
        <v>2256</v>
      </c>
      <c r="G35" s="6" t="s">
        <v>104</v>
      </c>
      <c r="H35" s="7">
        <v>184094.92385786804</v>
      </c>
      <c r="I35" s="7">
        <v>5910</v>
      </c>
      <c r="J35" s="7">
        <v>0</v>
      </c>
      <c r="K35" s="7">
        <v>10880.01</v>
      </c>
      <c r="L35" s="8">
        <v>2.0799999999999999E-2</v>
      </c>
      <c r="M35" s="8">
        <v>9.8013230839250724E-3</v>
      </c>
      <c r="N35" s="8">
        <v>4.2971243597840578E-4</v>
      </c>
    </row>
    <row r="36" spans="2:14">
      <c r="B36" s="6" t="s">
        <v>1461</v>
      </c>
      <c r="C36" s="17">
        <v>1125343</v>
      </c>
      <c r="D36" s="6" t="s">
        <v>194</v>
      </c>
      <c r="E36" s="45">
        <v>513665661</v>
      </c>
      <c r="F36" s="6" t="s">
        <v>2256</v>
      </c>
      <c r="G36" s="6" t="s">
        <v>104</v>
      </c>
      <c r="H36" s="7">
        <v>1934.9391606655076</v>
      </c>
      <c r="I36" s="7">
        <v>8054</v>
      </c>
      <c r="J36" s="7">
        <v>0</v>
      </c>
      <c r="K36" s="7">
        <v>155.84</v>
      </c>
      <c r="L36" s="8">
        <v>0</v>
      </c>
      <c r="M36" s="8">
        <v>1.4038941043242452E-4</v>
      </c>
      <c r="N36" s="8">
        <v>6.1549930581750169E-6</v>
      </c>
    </row>
    <row r="37" spans="2:14">
      <c r="B37" s="6" t="s">
        <v>1462</v>
      </c>
      <c r="C37" s="17">
        <v>1117399</v>
      </c>
      <c r="D37" s="6" t="s">
        <v>194</v>
      </c>
      <c r="E37" s="45">
        <v>513952457</v>
      </c>
      <c r="F37" s="6" t="s">
        <v>2256</v>
      </c>
      <c r="G37" s="6" t="s">
        <v>104</v>
      </c>
      <c r="H37" s="7">
        <v>20292.030683997444</v>
      </c>
      <c r="I37" s="7">
        <v>9386</v>
      </c>
      <c r="J37" s="7">
        <v>0</v>
      </c>
      <c r="K37" s="7">
        <v>1904.61</v>
      </c>
      <c r="L37" s="8">
        <v>5.9999999999999995E-4</v>
      </c>
      <c r="M37" s="8">
        <v>1.7157794853933526E-3</v>
      </c>
      <c r="N37" s="8">
        <v>7.5223699490058508E-5</v>
      </c>
    </row>
    <row r="38" spans="2:14">
      <c r="B38" s="6" t="s">
        <v>1463</v>
      </c>
      <c r="C38" s="17">
        <v>1131283</v>
      </c>
      <c r="D38" s="6" t="s">
        <v>194</v>
      </c>
      <c r="E38" s="45">
        <v>513952457</v>
      </c>
      <c r="F38" s="6" t="s">
        <v>2256</v>
      </c>
      <c r="G38" s="6" t="s">
        <v>104</v>
      </c>
      <c r="H38" s="7">
        <v>340.03579324139378</v>
      </c>
      <c r="I38" s="7">
        <v>9499</v>
      </c>
      <c r="J38" s="7">
        <v>0</v>
      </c>
      <c r="K38" s="7">
        <v>32.299999999999997</v>
      </c>
      <c r="L38" s="8">
        <v>0</v>
      </c>
      <c r="M38" s="8">
        <v>2.9097651161237885E-5</v>
      </c>
      <c r="N38" s="8">
        <v>1.2757076217855044E-6</v>
      </c>
    </row>
    <row r="39" spans="2:14">
      <c r="B39" s="6" t="s">
        <v>1464</v>
      </c>
      <c r="C39" s="17">
        <v>1131325</v>
      </c>
      <c r="D39" s="6" t="s">
        <v>194</v>
      </c>
      <c r="E39" s="45">
        <v>513952457</v>
      </c>
      <c r="F39" s="6" t="s">
        <v>2256</v>
      </c>
      <c r="G39" s="6" t="s">
        <v>104</v>
      </c>
      <c r="H39" s="7">
        <v>84.674597620713783</v>
      </c>
      <c r="I39" s="7">
        <v>1429</v>
      </c>
      <c r="J39" s="7">
        <v>0</v>
      </c>
      <c r="K39" s="7">
        <v>1.21</v>
      </c>
      <c r="L39" s="8">
        <v>0</v>
      </c>
      <c r="M39" s="8">
        <v>1.0900358484550415E-6</v>
      </c>
      <c r="N39" s="8">
        <v>4.7789666326949238E-8</v>
      </c>
    </row>
    <row r="40" spans="2:14">
      <c r="B40" s="6" t="s">
        <v>1465</v>
      </c>
      <c r="C40" s="17">
        <v>1101393</v>
      </c>
      <c r="D40" s="6" t="s">
        <v>194</v>
      </c>
      <c r="E40" s="45">
        <v>513665661</v>
      </c>
      <c r="F40" s="6" t="s">
        <v>2256</v>
      </c>
      <c r="G40" s="6" t="s">
        <v>104</v>
      </c>
      <c r="H40" s="7">
        <v>687.97289666854886</v>
      </c>
      <c r="I40" s="7">
        <v>17710</v>
      </c>
      <c r="J40" s="7">
        <v>0</v>
      </c>
      <c r="K40" s="7">
        <v>121.84</v>
      </c>
      <c r="L40" s="8">
        <v>2.9999999999999997E-4</v>
      </c>
      <c r="M40" s="8">
        <v>1.0976030394691097E-4</v>
      </c>
      <c r="N40" s="8">
        <v>4.8121429299797489E-6</v>
      </c>
    </row>
    <row r="41" spans="2:14">
      <c r="B41" s="6" t="s">
        <v>1466</v>
      </c>
      <c r="C41" s="17">
        <v>1118801</v>
      </c>
      <c r="D41" s="6" t="s">
        <v>194</v>
      </c>
      <c r="E41" s="45">
        <v>513952457</v>
      </c>
      <c r="F41" s="6" t="s">
        <v>2256</v>
      </c>
      <c r="G41" s="6" t="s">
        <v>104</v>
      </c>
      <c r="H41" s="7">
        <v>2990.9836065573772</v>
      </c>
      <c r="I41" s="7">
        <v>20740</v>
      </c>
      <c r="J41" s="7">
        <v>0</v>
      </c>
      <c r="K41" s="7">
        <v>620.33000000000004</v>
      </c>
      <c r="L41" s="8">
        <v>2.0000000000000001E-4</v>
      </c>
      <c r="M41" s="8">
        <v>5.58828047828195E-4</v>
      </c>
      <c r="N41" s="8">
        <v>2.4500300588922665E-5</v>
      </c>
    </row>
    <row r="42" spans="2:14">
      <c r="B42" s="6" t="s">
        <v>1467</v>
      </c>
      <c r="C42" s="17">
        <v>1120195</v>
      </c>
      <c r="D42" s="6" t="s">
        <v>194</v>
      </c>
      <c r="E42" s="45">
        <v>513952457</v>
      </c>
      <c r="F42" s="6" t="s">
        <v>2256</v>
      </c>
      <c r="G42" s="6" t="s">
        <v>104</v>
      </c>
      <c r="H42" s="7">
        <v>43939.976395211605</v>
      </c>
      <c r="I42" s="7">
        <v>5931</v>
      </c>
      <c r="J42" s="7">
        <v>0</v>
      </c>
      <c r="K42" s="7">
        <v>2606.08</v>
      </c>
      <c r="L42" s="8">
        <v>3.0000000000000001E-3</v>
      </c>
      <c r="M42" s="8">
        <v>2.3477029949931527E-3</v>
      </c>
      <c r="N42" s="8">
        <v>1.0292867241432717E-4</v>
      </c>
    </row>
    <row r="43" spans="2:14">
      <c r="B43" s="6" t="s">
        <v>1468</v>
      </c>
      <c r="C43" s="17">
        <v>1116060</v>
      </c>
      <c r="D43" s="6" t="s">
        <v>194</v>
      </c>
      <c r="E43" s="45">
        <v>513952457</v>
      </c>
      <c r="F43" s="6" t="s">
        <v>2256</v>
      </c>
      <c r="G43" s="6" t="s">
        <v>104</v>
      </c>
      <c r="H43" s="7">
        <v>4488.9911634756991</v>
      </c>
      <c r="I43" s="7">
        <v>27160</v>
      </c>
      <c r="J43" s="7">
        <v>0</v>
      </c>
      <c r="K43" s="7">
        <v>1219.21</v>
      </c>
      <c r="L43" s="8">
        <v>4.0000000000000002E-4</v>
      </c>
      <c r="M43" s="8">
        <v>1.0983327328883234E-3</v>
      </c>
      <c r="N43" s="8">
        <v>4.8153420729322141E-5</v>
      </c>
    </row>
    <row r="44" spans="2:14">
      <c r="B44" s="6" t="s">
        <v>3799</v>
      </c>
      <c r="C44" s="17">
        <v>1131051</v>
      </c>
      <c r="D44" s="6" t="s">
        <v>194</v>
      </c>
      <c r="E44" s="45">
        <v>513502211</v>
      </c>
      <c r="F44" s="6" t="s">
        <v>2256</v>
      </c>
      <c r="G44" s="6" t="s">
        <v>104</v>
      </c>
      <c r="H44" s="7">
        <v>187921.12879884226</v>
      </c>
      <c r="I44" s="7">
        <v>1382</v>
      </c>
      <c r="J44" s="7">
        <v>0</v>
      </c>
      <c r="K44" s="7">
        <v>2597.0700000000002</v>
      </c>
      <c r="L44" s="8">
        <v>5.0000000000000001E-3</v>
      </c>
      <c r="M44" s="8">
        <v>2.3395862817744916E-3</v>
      </c>
      <c r="N44" s="8">
        <v>1.0257281713035544E-4</v>
      </c>
    </row>
    <row r="45" spans="2:14">
      <c r="B45" s="6" t="s">
        <v>3800</v>
      </c>
      <c r="C45" s="17">
        <v>1130194</v>
      </c>
      <c r="D45" s="6" t="s">
        <v>194</v>
      </c>
      <c r="E45" s="45">
        <v>513502211</v>
      </c>
      <c r="F45" s="6" t="s">
        <v>2256</v>
      </c>
      <c r="G45" s="6" t="s">
        <v>104</v>
      </c>
      <c r="H45" s="7">
        <v>2645.0588702209288</v>
      </c>
      <c r="I45" s="7">
        <v>7559</v>
      </c>
      <c r="J45" s="7">
        <v>0</v>
      </c>
      <c r="K45" s="7">
        <v>199.94</v>
      </c>
      <c r="L45" s="8">
        <v>2.0000000000000001E-4</v>
      </c>
      <c r="M45" s="8">
        <v>1.8011716325628182E-4</v>
      </c>
      <c r="N45" s="8">
        <v>7.89674866562829E-6</v>
      </c>
    </row>
    <row r="46" spans="2:14">
      <c r="B46" s="6" t="s">
        <v>3801</v>
      </c>
      <c r="C46" s="17">
        <v>1130202</v>
      </c>
      <c r="D46" s="6" t="s">
        <v>194</v>
      </c>
      <c r="E46" s="45">
        <v>513502211</v>
      </c>
      <c r="F46" s="6" t="s">
        <v>2256</v>
      </c>
      <c r="G46" s="6" t="s">
        <v>104</v>
      </c>
      <c r="H46" s="7">
        <v>66905.006544502612</v>
      </c>
      <c r="I46" s="7">
        <v>30560</v>
      </c>
      <c r="J46" s="7">
        <v>0</v>
      </c>
      <c r="K46" s="7">
        <v>20446.169999999998</v>
      </c>
      <c r="L46" s="8">
        <v>4.5199999999999997E-2</v>
      </c>
      <c r="M46" s="8">
        <v>1.8419056416203318E-2</v>
      </c>
      <c r="N46" s="8">
        <v>8.075335884000659E-4</v>
      </c>
    </row>
    <row r="47" spans="2:14">
      <c r="B47" s="6" t="s">
        <v>3802</v>
      </c>
      <c r="C47" s="17">
        <v>1129832</v>
      </c>
      <c r="D47" s="6" t="s">
        <v>194</v>
      </c>
      <c r="E47" s="45">
        <v>513502211</v>
      </c>
      <c r="F47" s="6" t="s">
        <v>2256</v>
      </c>
      <c r="G47" s="6" t="s">
        <v>104</v>
      </c>
      <c r="H47" s="7">
        <v>561425.99406528194</v>
      </c>
      <c r="I47" s="7">
        <v>8425</v>
      </c>
      <c r="J47" s="7">
        <v>0</v>
      </c>
      <c r="K47" s="7">
        <v>47300.14</v>
      </c>
      <c r="L47" s="8">
        <v>3.2099999999999997E-2</v>
      </c>
      <c r="M47" s="8">
        <v>4.2610618377638222E-2</v>
      </c>
      <c r="N47" s="8">
        <v>1.8681470312545329E-3</v>
      </c>
    </row>
    <row r="48" spans="2:14">
      <c r="B48" s="6" t="s">
        <v>3803</v>
      </c>
      <c r="C48" s="17">
        <v>1130723</v>
      </c>
      <c r="D48" s="6" t="s">
        <v>194</v>
      </c>
      <c r="E48" s="45">
        <v>513502211</v>
      </c>
      <c r="F48" s="6" t="s">
        <v>2256</v>
      </c>
      <c r="G48" s="6" t="s">
        <v>104</v>
      </c>
      <c r="H48" s="7">
        <v>655857.94979079487</v>
      </c>
      <c r="I48" s="7">
        <v>9560</v>
      </c>
      <c r="J48" s="7">
        <v>0</v>
      </c>
      <c r="K48" s="7">
        <v>62700.02</v>
      </c>
      <c r="L48" s="8">
        <v>0.1</v>
      </c>
      <c r="M48" s="8">
        <v>5.6483693800700889E-2</v>
      </c>
      <c r="N48" s="8">
        <v>2.4763744086719369E-3</v>
      </c>
    </row>
    <row r="49" spans="2:14">
      <c r="B49" s="6" t="s">
        <v>3804</v>
      </c>
      <c r="C49" s="17">
        <v>1130731</v>
      </c>
      <c r="D49" s="6" t="s">
        <v>194</v>
      </c>
      <c r="E49" s="45">
        <v>513502211</v>
      </c>
      <c r="F49" s="6" t="s">
        <v>2256</v>
      </c>
      <c r="G49" s="6" t="s">
        <v>104</v>
      </c>
      <c r="H49" s="7">
        <v>3443434.8370927321</v>
      </c>
      <c r="I49" s="7">
        <v>2394</v>
      </c>
      <c r="J49" s="7">
        <v>0</v>
      </c>
      <c r="K49" s="7">
        <v>82435.83</v>
      </c>
      <c r="L49" s="8">
        <v>5.7299999999999997E-2</v>
      </c>
      <c r="M49" s="8">
        <v>7.4262818096814523E-2</v>
      </c>
      <c r="N49" s="8">
        <v>3.2558519083348034E-3</v>
      </c>
    </row>
    <row r="50" spans="2:14">
      <c r="B50" s="6" t="s">
        <v>3805</v>
      </c>
      <c r="C50" s="17">
        <v>1117308</v>
      </c>
      <c r="D50" s="6" t="s">
        <v>194</v>
      </c>
      <c r="E50" s="45">
        <v>513502211</v>
      </c>
      <c r="F50" s="6" t="s">
        <v>2256</v>
      </c>
      <c r="G50" s="6" t="s">
        <v>104</v>
      </c>
      <c r="H50" s="7">
        <v>243274.94963062459</v>
      </c>
      <c r="I50" s="7">
        <v>7445</v>
      </c>
      <c r="J50" s="7">
        <v>0</v>
      </c>
      <c r="K50" s="7">
        <v>18111.82</v>
      </c>
      <c r="L50" s="8">
        <v>5.4999999999999997E-3</v>
      </c>
      <c r="M50" s="8">
        <v>1.6316143041954539E-2</v>
      </c>
      <c r="N50" s="8">
        <v>7.1533705320145932E-4</v>
      </c>
    </row>
    <row r="51" spans="2:14">
      <c r="B51" s="6" t="s">
        <v>3806</v>
      </c>
      <c r="C51" s="17">
        <v>1116904</v>
      </c>
      <c r="D51" s="6" t="s">
        <v>194</v>
      </c>
      <c r="E51" s="45">
        <v>513502211</v>
      </c>
      <c r="F51" s="6" t="s">
        <v>2256</v>
      </c>
      <c r="G51" s="6" t="s">
        <v>104</v>
      </c>
      <c r="H51" s="7">
        <v>128692.02324352881</v>
      </c>
      <c r="I51" s="7">
        <v>18930</v>
      </c>
      <c r="J51" s="7">
        <v>0</v>
      </c>
      <c r="K51" s="7">
        <v>24361.4</v>
      </c>
      <c r="L51" s="8">
        <v>9.4999999999999998E-3</v>
      </c>
      <c r="M51" s="8">
        <v>2.1946115139299713E-2</v>
      </c>
      <c r="N51" s="8">
        <v>9.6216791508871183E-4</v>
      </c>
    </row>
    <row r="52" spans="2:14">
      <c r="B52" s="6" t="s">
        <v>3807</v>
      </c>
      <c r="C52" s="17">
        <v>1117647</v>
      </c>
      <c r="D52" s="6" t="s">
        <v>194</v>
      </c>
      <c r="E52" s="45">
        <v>513502211</v>
      </c>
      <c r="F52" s="6" t="s">
        <v>2256</v>
      </c>
      <c r="G52" s="6" t="s">
        <v>104</v>
      </c>
      <c r="H52" s="7">
        <v>523665.03046716319</v>
      </c>
      <c r="I52" s="7">
        <v>5908</v>
      </c>
      <c r="J52" s="7">
        <v>0</v>
      </c>
      <c r="K52" s="7">
        <v>30938.13</v>
      </c>
      <c r="L52" s="8">
        <v>1.4800000000000001E-2</v>
      </c>
      <c r="M52" s="8">
        <v>2.7870802300960642E-2</v>
      </c>
      <c r="N52" s="8">
        <v>1.2219197599006432E-3</v>
      </c>
    </row>
    <row r="53" spans="2:14">
      <c r="B53" s="6" t="s">
        <v>3808</v>
      </c>
      <c r="C53" s="17">
        <v>1117639</v>
      </c>
      <c r="D53" s="6" t="s">
        <v>194</v>
      </c>
      <c r="E53" s="45">
        <v>513502211</v>
      </c>
      <c r="F53" s="6" t="s">
        <v>2256</v>
      </c>
      <c r="G53" s="6" t="s">
        <v>104</v>
      </c>
      <c r="H53" s="7">
        <v>2356397.9135618485</v>
      </c>
      <c r="I53" s="7">
        <v>2684</v>
      </c>
      <c r="J53" s="7">
        <v>0</v>
      </c>
      <c r="K53" s="7">
        <v>63245.72</v>
      </c>
      <c r="L53" s="8">
        <v>2.0899999999999998E-2</v>
      </c>
      <c r="M53" s="8">
        <v>5.6975290959793382E-2</v>
      </c>
      <c r="N53" s="8">
        <v>2.4979271532294713E-3</v>
      </c>
    </row>
    <row r="54" spans="2:14">
      <c r="B54" s="6" t="s">
        <v>2840</v>
      </c>
      <c r="C54" s="17">
        <v>1117282</v>
      </c>
      <c r="D54" s="6" t="s">
        <v>194</v>
      </c>
      <c r="E54" s="45">
        <v>513502211</v>
      </c>
      <c r="F54" s="6" t="s">
        <v>389</v>
      </c>
      <c r="G54" s="6" t="s">
        <v>104</v>
      </c>
      <c r="H54" s="7">
        <v>6771.68</v>
      </c>
      <c r="I54" s="7">
        <v>13580</v>
      </c>
      <c r="J54" s="7">
        <v>0</v>
      </c>
      <c r="K54" s="7">
        <v>919.59414400000003</v>
      </c>
      <c r="L54" s="8">
        <v>0.04</v>
      </c>
      <c r="M54" s="8">
        <v>8.2842196941266752E-4</v>
      </c>
      <c r="N54" s="8">
        <v>3.6319915122294636E-5</v>
      </c>
    </row>
    <row r="55" spans="2:14">
      <c r="B55" s="6" t="s">
        <v>3798</v>
      </c>
      <c r="C55" s="17">
        <v>1117324</v>
      </c>
      <c r="D55" s="6" t="s">
        <v>194</v>
      </c>
      <c r="E55" s="45">
        <v>513502211</v>
      </c>
      <c r="F55" s="6" t="s">
        <v>2256</v>
      </c>
      <c r="G55" s="6" t="s">
        <v>104</v>
      </c>
      <c r="H55" s="7">
        <v>463255.07602660492</v>
      </c>
      <c r="I55" s="7">
        <v>8645</v>
      </c>
      <c r="J55" s="7">
        <v>0</v>
      </c>
      <c r="K55" s="7">
        <v>40048.401322499994</v>
      </c>
      <c r="L55" s="8">
        <v>9.1999999999999998E-3</v>
      </c>
      <c r="M55" s="8">
        <v>3.6077845549453959E-2</v>
      </c>
      <c r="N55" s="8">
        <v>1.5817353191157251E-3</v>
      </c>
    </row>
    <row r="56" spans="2:14">
      <c r="B56" s="6" t="s">
        <v>1469</v>
      </c>
      <c r="C56" s="17">
        <v>1130442</v>
      </c>
      <c r="D56" s="6" t="s">
        <v>194</v>
      </c>
      <c r="E56" s="45">
        <v>513801605</v>
      </c>
      <c r="F56" s="6" t="s">
        <v>2256</v>
      </c>
      <c r="G56" s="6" t="s">
        <v>104</v>
      </c>
      <c r="H56" s="7">
        <v>2129.9251058287205</v>
      </c>
      <c r="I56" s="7">
        <v>6142</v>
      </c>
      <c r="J56" s="7">
        <v>0</v>
      </c>
      <c r="K56" s="7">
        <v>130.82</v>
      </c>
      <c r="L56" s="8">
        <v>2.0000000000000001E-4</v>
      </c>
      <c r="M56" s="8">
        <v>1.1784999148337895E-4</v>
      </c>
      <c r="N56" s="8">
        <v>5.166813346191322E-6</v>
      </c>
    </row>
    <row r="57" spans="2:14">
      <c r="B57" s="6" t="s">
        <v>1470</v>
      </c>
      <c r="C57" s="17">
        <v>1130459</v>
      </c>
      <c r="D57" s="6" t="s">
        <v>194</v>
      </c>
      <c r="E57" s="45">
        <v>513801605</v>
      </c>
      <c r="F57" s="6" t="s">
        <v>2256</v>
      </c>
      <c r="G57" s="6" t="s">
        <v>104</v>
      </c>
      <c r="H57" s="7">
        <v>950.08547008547009</v>
      </c>
      <c r="I57" s="7">
        <v>5850</v>
      </c>
      <c r="J57" s="7">
        <v>0</v>
      </c>
      <c r="K57" s="7">
        <v>55.58</v>
      </c>
      <c r="L57" s="8">
        <v>1E-4</v>
      </c>
      <c r="M57" s="8">
        <v>5.0069580543083642E-5</v>
      </c>
      <c r="N57" s="8">
        <v>2.1951650036792056E-6</v>
      </c>
    </row>
    <row r="58" spans="2:14">
      <c r="B58" s="6" t="s">
        <v>1471</v>
      </c>
      <c r="C58" s="17">
        <v>1130624</v>
      </c>
      <c r="D58" s="6" t="s">
        <v>194</v>
      </c>
      <c r="E58" s="45">
        <v>513801605</v>
      </c>
      <c r="F58" s="6" t="s">
        <v>2256</v>
      </c>
      <c r="G58" s="6" t="s">
        <v>104</v>
      </c>
      <c r="H58" s="7">
        <v>7911.0493398193184</v>
      </c>
      <c r="I58" s="7">
        <v>1439</v>
      </c>
      <c r="J58" s="7">
        <v>0</v>
      </c>
      <c r="K58" s="7">
        <v>113.84</v>
      </c>
      <c r="L58" s="8">
        <v>1E-4</v>
      </c>
      <c r="M58" s="8">
        <v>1.0255345536208424E-4</v>
      </c>
      <c r="N58" s="8">
        <v>4.4961781939338032E-6</v>
      </c>
    </row>
    <row r="59" spans="2:14">
      <c r="B59" s="6" t="s">
        <v>1472</v>
      </c>
      <c r="C59" s="17">
        <v>1115542</v>
      </c>
      <c r="D59" s="6" t="s">
        <v>194</v>
      </c>
      <c r="E59" s="45">
        <v>513944660</v>
      </c>
      <c r="F59" s="6" t="s">
        <v>2256</v>
      </c>
      <c r="G59" s="6" t="s">
        <v>104</v>
      </c>
      <c r="H59" s="7">
        <v>1876.0486577181207</v>
      </c>
      <c r="I59" s="7">
        <v>4768</v>
      </c>
      <c r="J59" s="7">
        <v>0</v>
      </c>
      <c r="K59" s="7">
        <v>89.45</v>
      </c>
      <c r="L59" s="8">
        <v>2.0000000000000001E-4</v>
      </c>
      <c r="M59" s="8">
        <v>8.0581575739093776E-5</v>
      </c>
      <c r="N59" s="8">
        <v>3.532880704913727E-6</v>
      </c>
    </row>
    <row r="60" spans="2:14">
      <c r="B60" s="6" t="s">
        <v>1473</v>
      </c>
      <c r="C60" s="17">
        <v>1118777</v>
      </c>
      <c r="D60" s="6" t="s">
        <v>194</v>
      </c>
      <c r="E60" s="45">
        <v>513944660</v>
      </c>
      <c r="F60" s="6" t="s">
        <v>2256</v>
      </c>
      <c r="G60" s="6" t="s">
        <v>104</v>
      </c>
      <c r="H60" s="7">
        <v>260.07387508394896</v>
      </c>
      <c r="I60" s="7">
        <v>5956</v>
      </c>
      <c r="J60" s="7">
        <v>0</v>
      </c>
      <c r="K60" s="7">
        <v>15.49</v>
      </c>
      <c r="L60" s="8">
        <v>0</v>
      </c>
      <c r="M60" s="8">
        <v>1.3954260572370739E-5</v>
      </c>
      <c r="N60" s="8">
        <v>6.1178672016896181E-7</v>
      </c>
    </row>
    <row r="61" spans="2:14">
      <c r="B61" s="6" t="s">
        <v>1474</v>
      </c>
      <c r="C61" s="17">
        <v>1095710</v>
      </c>
      <c r="D61" s="6" t="s">
        <v>194</v>
      </c>
      <c r="E61" s="45">
        <v>513594101</v>
      </c>
      <c r="F61" s="6" t="s">
        <v>2256</v>
      </c>
      <c r="G61" s="6" t="s">
        <v>104</v>
      </c>
      <c r="H61" s="7">
        <v>38384.032065865023</v>
      </c>
      <c r="I61" s="7">
        <v>9231</v>
      </c>
      <c r="J61" s="7">
        <v>0</v>
      </c>
      <c r="K61" s="7">
        <v>3543.23</v>
      </c>
      <c r="L61" s="8">
        <v>1.5E-3</v>
      </c>
      <c r="M61" s="8">
        <v>3.1919402639019479E-3</v>
      </c>
      <c r="N61" s="8">
        <v>1.3994196646250939E-4</v>
      </c>
    </row>
    <row r="62" spans="2:14">
      <c r="B62" s="6" t="s">
        <v>1475</v>
      </c>
      <c r="C62" s="17">
        <v>1118785</v>
      </c>
      <c r="D62" s="6" t="s">
        <v>194</v>
      </c>
      <c r="E62" s="45">
        <v>513944660</v>
      </c>
      <c r="F62" s="6" t="s">
        <v>2256</v>
      </c>
      <c r="G62" s="6" t="s">
        <v>104</v>
      </c>
      <c r="H62" s="7">
        <v>7047.1556886227554</v>
      </c>
      <c r="I62" s="7">
        <v>2672</v>
      </c>
      <c r="J62" s="7">
        <v>0</v>
      </c>
      <c r="K62" s="7">
        <v>188.3</v>
      </c>
      <c r="L62" s="8">
        <v>2.0000000000000001E-4</v>
      </c>
      <c r="M62" s="8">
        <v>1.6963119856535896E-4</v>
      </c>
      <c r="N62" s="8">
        <v>7.4370199746814405E-6</v>
      </c>
    </row>
    <row r="63" spans="2:14">
      <c r="B63" s="13" t="s">
        <v>1476</v>
      </c>
      <c r="C63" s="14"/>
      <c r="D63" s="13"/>
      <c r="E63" s="13"/>
      <c r="F63" s="13"/>
      <c r="G63" s="13"/>
      <c r="H63" s="15">
        <v>28295964.241650146</v>
      </c>
      <c r="K63" s="15">
        <v>284041.28960220795</v>
      </c>
      <c r="M63" s="16">
        <v>0.25588032075025369</v>
      </c>
      <c r="N63" s="16">
        <v>1.121837888691395E-2</v>
      </c>
    </row>
    <row r="64" spans="2:14">
      <c r="B64" s="6" t="s">
        <v>1477</v>
      </c>
      <c r="C64" s="17">
        <v>1107549</v>
      </c>
      <c r="D64" s="6" t="s">
        <v>194</v>
      </c>
      <c r="E64" s="45">
        <v>513801605</v>
      </c>
      <c r="F64" s="6" t="s">
        <v>1478</v>
      </c>
      <c r="G64" s="6" t="s">
        <v>104</v>
      </c>
      <c r="H64" s="7">
        <v>60870.861819109778</v>
      </c>
      <c r="I64" s="7">
        <v>323.29000000000002</v>
      </c>
      <c r="J64" s="7">
        <v>0</v>
      </c>
      <c r="K64" s="7">
        <v>196.789409175</v>
      </c>
      <c r="L64" s="8">
        <v>1E-4</v>
      </c>
      <c r="M64" s="8">
        <v>1.7727893437771692E-4</v>
      </c>
      <c r="N64" s="8">
        <v>7.7723142158270528E-6</v>
      </c>
    </row>
    <row r="65" spans="2:14">
      <c r="B65" s="6" t="s">
        <v>1479</v>
      </c>
      <c r="C65" s="17">
        <v>1109214</v>
      </c>
      <c r="D65" s="6" t="s">
        <v>194</v>
      </c>
      <c r="E65" s="45">
        <v>513801605</v>
      </c>
      <c r="F65" s="6" t="s">
        <v>1478</v>
      </c>
      <c r="G65" s="6" t="s">
        <v>104</v>
      </c>
      <c r="H65" s="7">
        <v>649966.97060542798</v>
      </c>
      <c r="I65" s="7">
        <v>306.56</v>
      </c>
      <c r="J65" s="7">
        <v>0</v>
      </c>
      <c r="K65" s="7">
        <v>1992.538745088</v>
      </c>
      <c r="L65" s="8">
        <v>2.8E-3</v>
      </c>
      <c r="M65" s="8">
        <v>1.7949906294062331E-3</v>
      </c>
      <c r="N65" s="8">
        <v>7.8696497331631152E-5</v>
      </c>
    </row>
    <row r="66" spans="2:14">
      <c r="B66" s="6" t="s">
        <v>1480</v>
      </c>
      <c r="C66" s="17">
        <v>1137769</v>
      </c>
      <c r="D66" s="6" t="s">
        <v>194</v>
      </c>
      <c r="E66" s="45">
        <v>514103811</v>
      </c>
      <c r="F66" s="6" t="s">
        <v>1478</v>
      </c>
      <c r="G66" s="6" t="s">
        <v>104</v>
      </c>
      <c r="H66" s="7">
        <v>117682.19787816856</v>
      </c>
      <c r="I66" s="7">
        <v>352.29</v>
      </c>
      <c r="J66" s="7">
        <v>0</v>
      </c>
      <c r="K66" s="7">
        <v>414.58261490500001</v>
      </c>
      <c r="L66" s="8">
        <v>1.9E-3</v>
      </c>
      <c r="M66" s="8">
        <v>3.7347926644023264E-4</v>
      </c>
      <c r="N66" s="8">
        <v>1.6374185810962021E-5</v>
      </c>
    </row>
    <row r="67" spans="2:14">
      <c r="B67" s="6" t="s">
        <v>1481</v>
      </c>
      <c r="C67" s="17">
        <v>1113257</v>
      </c>
      <c r="D67" s="6" t="s">
        <v>194</v>
      </c>
      <c r="E67" s="45">
        <v>514103811</v>
      </c>
      <c r="F67" s="6" t="s">
        <v>1478</v>
      </c>
      <c r="G67" s="6" t="s">
        <v>104</v>
      </c>
      <c r="H67" s="7">
        <v>185462.38782875391</v>
      </c>
      <c r="I67" s="7">
        <v>316.27</v>
      </c>
      <c r="J67" s="7">
        <v>0</v>
      </c>
      <c r="K67" s="7">
        <v>586.56189398599997</v>
      </c>
      <c r="L67" s="8">
        <v>4.0000000000000002E-4</v>
      </c>
      <c r="M67" s="8">
        <v>5.2840784444828565E-4</v>
      </c>
      <c r="N67" s="8">
        <v>2.3166609250987037E-5</v>
      </c>
    </row>
    <row r="68" spans="2:14">
      <c r="B68" s="6" t="s">
        <v>1482</v>
      </c>
      <c r="C68" s="17">
        <v>1132638</v>
      </c>
      <c r="D68" s="6" t="s">
        <v>194</v>
      </c>
      <c r="E68" s="45">
        <v>514103811</v>
      </c>
      <c r="F68" s="6" t="s">
        <v>1478</v>
      </c>
      <c r="G68" s="6" t="s">
        <v>104</v>
      </c>
      <c r="H68" s="7">
        <v>228421.05263157896</v>
      </c>
      <c r="I68" s="7">
        <v>332.5</v>
      </c>
      <c r="J68" s="7">
        <v>0</v>
      </c>
      <c r="K68" s="7">
        <v>759.5</v>
      </c>
      <c r="L68" s="8">
        <v>3.2000000000000002E-3</v>
      </c>
      <c r="M68" s="8">
        <v>6.842001875219868E-4</v>
      </c>
      <c r="N68" s="8">
        <v>2.9996902128361941E-5</v>
      </c>
    </row>
    <row r="69" spans="2:14">
      <c r="B69" s="6" t="s">
        <v>1483</v>
      </c>
      <c r="C69" s="17">
        <v>1127786</v>
      </c>
      <c r="D69" s="6" t="s">
        <v>194</v>
      </c>
      <c r="E69" s="45">
        <v>514103811</v>
      </c>
      <c r="F69" s="6" t="s">
        <v>1478</v>
      </c>
      <c r="G69" s="6" t="s">
        <v>104</v>
      </c>
      <c r="H69" s="7">
        <v>6157397.6403158447</v>
      </c>
      <c r="I69" s="7">
        <v>328.01</v>
      </c>
      <c r="J69" s="7">
        <v>0</v>
      </c>
      <c r="K69" s="7">
        <v>20196.88</v>
      </c>
      <c r="L69" s="8">
        <v>7.0099999999999996E-2</v>
      </c>
      <c r="M69" s="8">
        <v>1.819448200573939E-2</v>
      </c>
      <c r="N69" s="8">
        <v>7.9768773226895429E-4</v>
      </c>
    </row>
    <row r="70" spans="2:14">
      <c r="B70" s="6" t="s">
        <v>1484</v>
      </c>
      <c r="C70" s="17">
        <v>1116292</v>
      </c>
      <c r="D70" s="6" t="s">
        <v>194</v>
      </c>
      <c r="E70" s="45">
        <v>514103811</v>
      </c>
      <c r="F70" s="6" t="s">
        <v>1478</v>
      </c>
      <c r="G70" s="6" t="s">
        <v>104</v>
      </c>
      <c r="H70" s="7">
        <v>628641.82797573914</v>
      </c>
      <c r="I70" s="7">
        <v>356.13</v>
      </c>
      <c r="J70" s="7">
        <v>0</v>
      </c>
      <c r="K70" s="7">
        <v>2238.7821419699999</v>
      </c>
      <c r="L70" s="8">
        <v>4.4999999999999997E-3</v>
      </c>
      <c r="M70" s="8">
        <v>2.0168204889489789E-3</v>
      </c>
      <c r="N70" s="8">
        <v>8.8422026068990907E-5</v>
      </c>
    </row>
    <row r="71" spans="2:14">
      <c r="B71" s="6" t="s">
        <v>1485</v>
      </c>
      <c r="C71" s="17">
        <v>1128578</v>
      </c>
      <c r="D71" s="6" t="s">
        <v>194</v>
      </c>
      <c r="E71" s="45">
        <v>514103811</v>
      </c>
      <c r="F71" s="6" t="s">
        <v>1478</v>
      </c>
      <c r="G71" s="6" t="s">
        <v>104</v>
      </c>
      <c r="H71" s="7">
        <v>456038.99563682958</v>
      </c>
      <c r="I71" s="7">
        <v>343.42</v>
      </c>
      <c r="J71" s="7">
        <v>0</v>
      </c>
      <c r="K71" s="7">
        <v>1566.1291188160001</v>
      </c>
      <c r="L71" s="8">
        <v>3.5000000000000001E-3</v>
      </c>
      <c r="M71" s="8">
        <v>1.4108569279493762E-3</v>
      </c>
      <c r="N71" s="8">
        <v>6.1855196705070821E-5</v>
      </c>
    </row>
    <row r="72" spans="2:14">
      <c r="B72" s="6" t="s">
        <v>1486</v>
      </c>
      <c r="C72" s="17">
        <v>1113760</v>
      </c>
      <c r="D72" s="6" t="s">
        <v>194</v>
      </c>
      <c r="E72" s="45">
        <v>514103811</v>
      </c>
      <c r="F72" s="6" t="s">
        <v>1478</v>
      </c>
      <c r="G72" s="6" t="s">
        <v>104</v>
      </c>
      <c r="H72" s="7">
        <v>3338582.0972347106</v>
      </c>
      <c r="I72" s="7">
        <v>306.08</v>
      </c>
      <c r="J72" s="7">
        <v>0</v>
      </c>
      <c r="K72" s="7">
        <v>10218.732083216</v>
      </c>
      <c r="L72" s="8">
        <v>2.0799999999999999E-2</v>
      </c>
      <c r="M72" s="8">
        <v>9.2056068565810802E-3</v>
      </c>
      <c r="N72" s="8">
        <v>4.0359487317469716E-4</v>
      </c>
    </row>
    <row r="73" spans="2:14">
      <c r="B73" s="6" t="s">
        <v>1487</v>
      </c>
      <c r="C73" s="17">
        <v>1121771</v>
      </c>
      <c r="D73" s="6" t="s">
        <v>194</v>
      </c>
      <c r="E73" s="45">
        <v>513665661</v>
      </c>
      <c r="F73" s="6" t="s">
        <v>1478</v>
      </c>
      <c r="G73" s="6" t="s">
        <v>104</v>
      </c>
      <c r="H73" s="7">
        <v>2142077.5663206461</v>
      </c>
      <c r="I73" s="7">
        <v>277.44</v>
      </c>
      <c r="J73" s="7">
        <v>0</v>
      </c>
      <c r="K73" s="7">
        <v>5942.98</v>
      </c>
      <c r="L73" s="8">
        <v>2.1399999999999999E-2</v>
      </c>
      <c r="M73" s="8">
        <v>5.3537696253316879E-3</v>
      </c>
      <c r="N73" s="8">
        <v>2.3472151337829156E-4</v>
      </c>
    </row>
    <row r="74" spans="2:14">
      <c r="B74" s="6" t="s">
        <v>1488</v>
      </c>
      <c r="C74" s="17">
        <v>1109461</v>
      </c>
      <c r="D74" s="6" t="s">
        <v>194</v>
      </c>
      <c r="E74" s="45">
        <v>513665661</v>
      </c>
      <c r="F74" s="6" t="s">
        <v>1478</v>
      </c>
      <c r="G74" s="6" t="s">
        <v>104</v>
      </c>
      <c r="H74" s="7">
        <v>3740765.1434227447</v>
      </c>
      <c r="I74" s="7">
        <v>307.94</v>
      </c>
      <c r="J74" s="7">
        <v>0</v>
      </c>
      <c r="K74" s="7">
        <v>11519.312182656</v>
      </c>
      <c r="L74" s="8">
        <v>7.6E-3</v>
      </c>
      <c r="M74" s="8">
        <v>1.037724233771895E-2</v>
      </c>
      <c r="N74" s="8">
        <v>4.549620541529683E-4</v>
      </c>
    </row>
    <row r="75" spans="2:14">
      <c r="B75" s="6" t="s">
        <v>1489</v>
      </c>
      <c r="C75" s="17">
        <v>1116581</v>
      </c>
      <c r="D75" s="6" t="s">
        <v>194</v>
      </c>
      <c r="E75" s="45">
        <v>513665661</v>
      </c>
      <c r="F75" s="6" t="s">
        <v>1478</v>
      </c>
      <c r="G75" s="6" t="s">
        <v>104</v>
      </c>
      <c r="H75" s="7">
        <v>1094033.9166072488</v>
      </c>
      <c r="I75" s="7">
        <v>353.99</v>
      </c>
      <c r="J75" s="7">
        <v>0</v>
      </c>
      <c r="K75" s="7">
        <v>3872.7706613979999</v>
      </c>
      <c r="L75" s="8">
        <v>6.8999999999999999E-3</v>
      </c>
      <c r="M75" s="8">
        <v>3.4888089700568278E-3</v>
      </c>
      <c r="N75" s="8">
        <v>1.5295736997438756E-4</v>
      </c>
    </row>
    <row r="76" spans="2:14">
      <c r="B76" s="6" t="s">
        <v>1490</v>
      </c>
      <c r="C76" s="17">
        <v>1116326</v>
      </c>
      <c r="D76" s="6" t="s">
        <v>194</v>
      </c>
      <c r="E76" s="45">
        <v>513952457</v>
      </c>
      <c r="F76" s="6" t="s">
        <v>1478</v>
      </c>
      <c r="G76" s="6" t="s">
        <v>104</v>
      </c>
      <c r="H76" s="7">
        <v>1014878.687948747</v>
      </c>
      <c r="I76" s="7">
        <v>354.71</v>
      </c>
      <c r="J76" s="7">
        <v>0</v>
      </c>
      <c r="K76" s="7">
        <v>3599.8761940230002</v>
      </c>
      <c r="L76" s="8">
        <v>1.8E-3</v>
      </c>
      <c r="M76" s="8">
        <v>3.2429703318057577E-3</v>
      </c>
      <c r="N76" s="8">
        <v>1.4217924143031997E-4</v>
      </c>
    </row>
    <row r="77" spans="2:14">
      <c r="B77" s="6" t="s">
        <v>1491</v>
      </c>
      <c r="C77" s="17">
        <v>1132117</v>
      </c>
      <c r="D77" s="6" t="s">
        <v>194</v>
      </c>
      <c r="E77" s="45">
        <v>513952457</v>
      </c>
      <c r="F77" s="6" t="s">
        <v>1478</v>
      </c>
      <c r="G77" s="6" t="s">
        <v>104</v>
      </c>
      <c r="H77" s="7">
        <v>129482.55882260637</v>
      </c>
      <c r="I77" s="7">
        <v>3122.66</v>
      </c>
      <c r="J77" s="7">
        <v>0</v>
      </c>
      <c r="K77" s="7">
        <v>4043.3000713300003</v>
      </c>
      <c r="L77" s="8">
        <v>5.8999999999999999E-3</v>
      </c>
      <c r="M77" s="8">
        <v>3.642431424636799E-3</v>
      </c>
      <c r="N77" s="8">
        <v>1.5969252997404196E-4</v>
      </c>
    </row>
    <row r="78" spans="2:14">
      <c r="B78" s="6" t="s">
        <v>1492</v>
      </c>
      <c r="C78" s="17">
        <v>1128529</v>
      </c>
      <c r="D78" s="6" t="s">
        <v>194</v>
      </c>
      <c r="E78" s="45">
        <v>513952457</v>
      </c>
      <c r="F78" s="6" t="s">
        <v>1478</v>
      </c>
      <c r="G78" s="6" t="s">
        <v>104</v>
      </c>
      <c r="H78" s="7">
        <v>32546.117763983824</v>
      </c>
      <c r="I78" s="7">
        <v>3441.12</v>
      </c>
      <c r="J78" s="7">
        <v>0</v>
      </c>
      <c r="K78" s="7">
        <v>1119.9509676</v>
      </c>
      <c r="L78" s="8">
        <v>8.9999999999999998E-4</v>
      </c>
      <c r="M78" s="8">
        <v>1.0089146307404222E-3</v>
      </c>
      <c r="N78" s="8">
        <v>4.4233126482766895E-5</v>
      </c>
    </row>
    <row r="79" spans="2:14">
      <c r="B79" s="6" t="s">
        <v>1493</v>
      </c>
      <c r="C79" s="17">
        <v>1104603</v>
      </c>
      <c r="D79" s="6" t="s">
        <v>194</v>
      </c>
      <c r="E79" s="45">
        <v>513952457</v>
      </c>
      <c r="F79" s="6" t="s">
        <v>1478</v>
      </c>
      <c r="G79" s="6" t="s">
        <v>104</v>
      </c>
      <c r="H79" s="7">
        <v>778324.68933002488</v>
      </c>
      <c r="I79" s="7">
        <v>322.39999999999998</v>
      </c>
      <c r="J79" s="7">
        <v>0</v>
      </c>
      <c r="K79" s="7">
        <v>2509.3187984000001</v>
      </c>
      <c r="L79" s="8">
        <v>1.1999999999999999E-3</v>
      </c>
      <c r="M79" s="8">
        <v>2.2605350788910163E-3</v>
      </c>
      <c r="N79" s="8">
        <v>9.9107031473948107E-5</v>
      </c>
    </row>
    <row r="80" spans="2:14">
      <c r="B80" s="6" t="s">
        <v>1494</v>
      </c>
      <c r="C80" s="17">
        <v>1134550</v>
      </c>
      <c r="D80" s="6" t="s">
        <v>194</v>
      </c>
      <c r="E80" s="45">
        <v>513952457</v>
      </c>
      <c r="F80" s="6" t="s">
        <v>1478</v>
      </c>
      <c r="G80" s="6" t="s">
        <v>104</v>
      </c>
      <c r="H80" s="7">
        <v>3624.8724676734778</v>
      </c>
      <c r="I80" s="7">
        <v>3241.92</v>
      </c>
      <c r="J80" s="7">
        <v>0</v>
      </c>
      <c r="K80" s="7">
        <v>117.51546550400001</v>
      </c>
      <c r="L80" s="8">
        <v>1E-4</v>
      </c>
      <c r="M80" s="8">
        <v>1.0586452078284448E-4</v>
      </c>
      <c r="N80" s="8">
        <v>4.6413428799109705E-6</v>
      </c>
    </row>
    <row r="81" spans="2:14">
      <c r="B81" s="6" t="s">
        <v>1495</v>
      </c>
      <c r="C81" s="17">
        <v>1138080</v>
      </c>
      <c r="D81" s="6" t="s">
        <v>194</v>
      </c>
      <c r="E81" s="45">
        <v>513952457</v>
      </c>
      <c r="F81" s="6" t="s">
        <v>1478</v>
      </c>
      <c r="G81" s="6" t="s">
        <v>104</v>
      </c>
      <c r="H81" s="7">
        <v>69770.95157838492</v>
      </c>
      <c r="I81" s="7">
        <v>3518.47</v>
      </c>
      <c r="J81" s="7">
        <v>0</v>
      </c>
      <c r="K81" s="7">
        <v>2454.87</v>
      </c>
      <c r="L81" s="8">
        <v>4.5999999999999999E-3</v>
      </c>
      <c r="M81" s="8">
        <v>2.2114845481791966E-3</v>
      </c>
      <c r="N81" s="8">
        <v>9.695654394713874E-5</v>
      </c>
    </row>
    <row r="82" spans="2:14">
      <c r="B82" s="6" t="s">
        <v>1496</v>
      </c>
      <c r="C82" s="17">
        <v>1132588</v>
      </c>
      <c r="D82" s="6" t="s">
        <v>194</v>
      </c>
      <c r="E82" s="45">
        <v>513952457</v>
      </c>
      <c r="F82" s="6" t="s">
        <v>1478</v>
      </c>
      <c r="G82" s="6" t="s">
        <v>104</v>
      </c>
      <c r="H82" s="7">
        <v>6419.9826081741576</v>
      </c>
      <c r="I82" s="7">
        <v>3334.9</v>
      </c>
      <c r="J82" s="7">
        <v>0</v>
      </c>
      <c r="K82" s="7">
        <v>214.1</v>
      </c>
      <c r="L82" s="8">
        <v>2.9999999999999997E-4</v>
      </c>
      <c r="M82" s="8">
        <v>1.9287328525142511E-4</v>
      </c>
      <c r="N82" s="8">
        <v>8.4560062484296132E-6</v>
      </c>
    </row>
    <row r="83" spans="2:14">
      <c r="B83" s="6" t="s">
        <v>3809</v>
      </c>
      <c r="C83" s="17">
        <v>1127752</v>
      </c>
      <c r="D83" s="6" t="s">
        <v>194</v>
      </c>
      <c r="E83" s="45">
        <v>513952457</v>
      </c>
      <c r="F83" s="6" t="s">
        <v>1478</v>
      </c>
      <c r="G83" s="6" t="s">
        <v>104</v>
      </c>
      <c r="H83" s="7">
        <v>511986.97563595755</v>
      </c>
      <c r="I83" s="7">
        <v>3294.56</v>
      </c>
      <c r="J83" s="7">
        <v>0</v>
      </c>
      <c r="K83" s="7">
        <v>16867.718104512001</v>
      </c>
      <c r="L83" s="8">
        <v>2.24E-2</v>
      </c>
      <c r="M83" s="8">
        <v>1.5195386293844797E-2</v>
      </c>
      <c r="N83" s="8">
        <v>6.662005123236936E-4</v>
      </c>
    </row>
    <row r="84" spans="2:14">
      <c r="B84" s="6" t="s">
        <v>3810</v>
      </c>
      <c r="C84" s="17">
        <v>1118231</v>
      </c>
      <c r="D84" s="6" t="s">
        <v>194</v>
      </c>
      <c r="E84" s="45">
        <v>513502211</v>
      </c>
      <c r="F84" s="6" t="s">
        <v>1478</v>
      </c>
      <c r="G84" s="6" t="s">
        <v>104</v>
      </c>
      <c r="H84" s="7">
        <v>116354.91948635233</v>
      </c>
      <c r="I84" s="7">
        <v>3366.51</v>
      </c>
      <c r="J84" s="7">
        <v>0</v>
      </c>
      <c r="K84" s="7">
        <v>3917.1</v>
      </c>
      <c r="L84" s="8">
        <v>4.0000000000000001E-3</v>
      </c>
      <c r="M84" s="8">
        <v>3.5287433239530935E-3</v>
      </c>
      <c r="N84" s="8">
        <v>1.5470818344569658E-4</v>
      </c>
    </row>
    <row r="85" spans="2:14">
      <c r="B85" s="6" t="s">
        <v>3811</v>
      </c>
      <c r="C85" s="17">
        <v>1108109</v>
      </c>
      <c r="D85" s="6" t="s">
        <v>194</v>
      </c>
      <c r="E85" s="45">
        <v>513502211</v>
      </c>
      <c r="F85" s="6" t="s">
        <v>1478</v>
      </c>
      <c r="G85" s="6" t="s">
        <v>104</v>
      </c>
      <c r="H85" s="7">
        <v>65568.194925785283</v>
      </c>
      <c r="I85" s="7">
        <v>4171.68</v>
      </c>
      <c r="J85" s="7">
        <v>0</v>
      </c>
      <c r="K85" s="7">
        <v>2735.2952740799997</v>
      </c>
      <c r="L85" s="8">
        <v>0</v>
      </c>
      <c r="M85" s="8">
        <v>2.4641073593858328E-3</v>
      </c>
      <c r="N85" s="8">
        <v>1.0803210616030112E-4</v>
      </c>
    </row>
    <row r="86" spans="2:14">
      <c r="B86" s="6" t="s">
        <v>3812</v>
      </c>
      <c r="C86" s="17">
        <v>1108091</v>
      </c>
      <c r="D86" s="6" t="s">
        <v>194</v>
      </c>
      <c r="E86" s="45">
        <v>513502211</v>
      </c>
      <c r="F86" s="6" t="s">
        <v>1478</v>
      </c>
      <c r="G86" s="6" t="s">
        <v>104</v>
      </c>
      <c r="H86" s="7">
        <v>28832.473634774346</v>
      </c>
      <c r="I86" s="7">
        <v>5891.7</v>
      </c>
      <c r="J86" s="7">
        <v>0</v>
      </c>
      <c r="K86" s="7">
        <v>1698.7228491400001</v>
      </c>
      <c r="L86" s="8">
        <v>1E-4</v>
      </c>
      <c r="M86" s="8">
        <v>1.5303047951671781E-3</v>
      </c>
      <c r="N86" s="8">
        <v>6.709206458046706E-5</v>
      </c>
    </row>
    <row r="87" spans="2:14">
      <c r="B87" s="6" t="s">
        <v>3813</v>
      </c>
      <c r="C87" s="17">
        <v>1101633</v>
      </c>
      <c r="D87" s="6" t="s">
        <v>194</v>
      </c>
      <c r="E87" s="45">
        <v>513502211</v>
      </c>
      <c r="F87" s="6" t="s">
        <v>1478</v>
      </c>
      <c r="G87" s="6" t="s">
        <v>104</v>
      </c>
      <c r="H87" s="7">
        <v>202826.58256798724</v>
      </c>
      <c r="I87" s="7">
        <v>3226.34</v>
      </c>
      <c r="J87" s="7">
        <v>0</v>
      </c>
      <c r="K87" s="7">
        <v>6543.8751640239998</v>
      </c>
      <c r="L87" s="8">
        <v>5.9999999999999995E-4</v>
      </c>
      <c r="M87" s="8">
        <v>5.8950896831411366E-3</v>
      </c>
      <c r="N87" s="8">
        <v>2.5845422361480758E-4</v>
      </c>
    </row>
    <row r="88" spans="2:14">
      <c r="B88" s="6" t="s">
        <v>3814</v>
      </c>
      <c r="C88" s="17">
        <v>1130327</v>
      </c>
      <c r="D88" s="6" t="s">
        <v>194</v>
      </c>
      <c r="E88" s="45">
        <v>513502211</v>
      </c>
      <c r="F88" s="6" t="s">
        <v>1478</v>
      </c>
      <c r="G88" s="6" t="s">
        <v>104</v>
      </c>
      <c r="H88" s="7">
        <v>39832.361614795154</v>
      </c>
      <c r="I88" s="7">
        <v>3120.21</v>
      </c>
      <c r="J88" s="7">
        <v>0</v>
      </c>
      <c r="K88" s="7">
        <v>1242.8533303409999</v>
      </c>
      <c r="L88" s="8">
        <v>2.0999999999999999E-3</v>
      </c>
      <c r="M88" s="8">
        <v>1.1196319706144016E-3</v>
      </c>
      <c r="N88" s="8">
        <v>4.908722805812728E-5</v>
      </c>
    </row>
    <row r="89" spans="2:14">
      <c r="B89" s="6" t="s">
        <v>3815</v>
      </c>
      <c r="C89" s="17">
        <v>1116334</v>
      </c>
      <c r="D89" s="6" t="s">
        <v>194</v>
      </c>
      <c r="E89" s="45">
        <v>513502211</v>
      </c>
      <c r="F89" s="6" t="s">
        <v>1478</v>
      </c>
      <c r="G89" s="6" t="s">
        <v>104</v>
      </c>
      <c r="H89" s="7">
        <v>116656.34507453158</v>
      </c>
      <c r="I89" s="7">
        <v>3554.87</v>
      </c>
      <c r="J89" s="7">
        <v>0</v>
      </c>
      <c r="K89" s="7">
        <v>4146.9814141510005</v>
      </c>
      <c r="L89" s="8">
        <v>4.1000000000000003E-3</v>
      </c>
      <c r="M89" s="8">
        <v>3.7358333919846067E-3</v>
      </c>
      <c r="N89" s="8">
        <v>1.6378748598870778E-4</v>
      </c>
    </row>
    <row r="90" spans="2:14">
      <c r="B90" s="6" t="s">
        <v>3816</v>
      </c>
      <c r="C90" s="17">
        <v>1128545</v>
      </c>
      <c r="D90" s="6" t="s">
        <v>194</v>
      </c>
      <c r="E90" s="45">
        <v>513502211</v>
      </c>
      <c r="F90" s="6" t="s">
        <v>1478</v>
      </c>
      <c r="G90" s="6" t="s">
        <v>104</v>
      </c>
      <c r="H90" s="7">
        <v>1448133.6388510128</v>
      </c>
      <c r="I90" s="7">
        <v>3443.38</v>
      </c>
      <c r="J90" s="7">
        <v>0</v>
      </c>
      <c r="K90" s="7">
        <v>49864.744093468005</v>
      </c>
      <c r="L90" s="8">
        <v>5.8999999999999997E-2</v>
      </c>
      <c r="M90" s="8">
        <v>4.4920957550344559E-2</v>
      </c>
      <c r="N90" s="8">
        <v>1.9694375881864042E-3</v>
      </c>
    </row>
    <row r="91" spans="2:14">
      <c r="B91" s="6" t="s">
        <v>3754</v>
      </c>
      <c r="C91" s="17">
        <v>1109230</v>
      </c>
      <c r="D91" s="6" t="s">
        <v>194</v>
      </c>
      <c r="E91" s="45">
        <v>513502211</v>
      </c>
      <c r="F91" s="6" t="s">
        <v>1478</v>
      </c>
      <c r="G91" s="6" t="s">
        <v>104</v>
      </c>
      <c r="H91" s="7">
        <v>182428.22916463093</v>
      </c>
      <c r="I91" s="7">
        <v>3057.81</v>
      </c>
      <c r="J91" s="7">
        <v>0</v>
      </c>
      <c r="K91" s="7">
        <v>5578.3086342189999</v>
      </c>
      <c r="L91" s="8">
        <v>3.3999999999999998E-3</v>
      </c>
      <c r="M91" s="8">
        <v>5.025253210780985E-3</v>
      </c>
      <c r="N91" s="8">
        <v>2.2031860189922805E-4</v>
      </c>
    </row>
    <row r="92" spans="2:14">
      <c r="B92" s="6" t="s">
        <v>3755</v>
      </c>
      <c r="C92" s="17">
        <v>1109248</v>
      </c>
      <c r="D92" s="6" t="s">
        <v>194</v>
      </c>
      <c r="E92" s="45">
        <v>513502211</v>
      </c>
      <c r="F92" s="6" t="s">
        <v>1478</v>
      </c>
      <c r="G92" s="6" t="s">
        <v>104</v>
      </c>
      <c r="H92" s="7">
        <v>632.94227012814213</v>
      </c>
      <c r="I92" s="7">
        <v>3156.65</v>
      </c>
      <c r="J92" s="7">
        <v>0</v>
      </c>
      <c r="K92" s="7">
        <v>19.97977217</v>
      </c>
      <c r="L92" s="8">
        <v>0</v>
      </c>
      <c r="M92" s="8">
        <v>1.7998899098565601E-5</v>
      </c>
      <c r="N92" s="8">
        <v>7.8911292999402195E-7</v>
      </c>
    </row>
    <row r="93" spans="2:14">
      <c r="B93" s="6" t="s">
        <v>3756</v>
      </c>
      <c r="C93" s="17">
        <v>1127836</v>
      </c>
      <c r="D93" s="6" t="s">
        <v>194</v>
      </c>
      <c r="E93" s="45">
        <v>513502211</v>
      </c>
      <c r="F93" s="6" t="s">
        <v>1478</v>
      </c>
      <c r="G93" s="6" t="s">
        <v>104</v>
      </c>
      <c r="H93" s="7">
        <v>2027397.9868676953</v>
      </c>
      <c r="I93" s="7">
        <v>3280.46</v>
      </c>
      <c r="J93" s="7">
        <v>0</v>
      </c>
      <c r="K93" s="7">
        <v>66507.98</v>
      </c>
      <c r="L93" s="8">
        <v>0.1125</v>
      </c>
      <c r="M93" s="8">
        <v>5.9914117692835479E-2</v>
      </c>
      <c r="N93" s="8">
        <v>2.6267720432061269E-3</v>
      </c>
    </row>
    <row r="94" spans="2:14">
      <c r="B94" s="6" t="s">
        <v>3757</v>
      </c>
      <c r="C94" s="17">
        <v>1132554</v>
      </c>
      <c r="D94" s="6" t="s">
        <v>194</v>
      </c>
      <c r="E94" s="45">
        <v>513502211</v>
      </c>
      <c r="F94" s="6" t="s">
        <v>1478</v>
      </c>
      <c r="G94" s="6" t="s">
        <v>104</v>
      </c>
      <c r="H94" s="7">
        <v>260723.00605010884</v>
      </c>
      <c r="I94" s="7">
        <v>3325.56</v>
      </c>
      <c r="J94" s="7">
        <v>0</v>
      </c>
      <c r="K94" s="7">
        <v>8670.5</v>
      </c>
      <c r="L94" s="8">
        <v>8.0999999999999996E-3</v>
      </c>
      <c r="M94" s="8">
        <v>7.8108725818425108E-3</v>
      </c>
      <c r="N94" s="8">
        <v>3.4244653048579618E-4</v>
      </c>
    </row>
    <row r="95" spans="2:14">
      <c r="B95" s="6" t="s">
        <v>3758</v>
      </c>
      <c r="C95" s="17">
        <v>1127828</v>
      </c>
      <c r="D95" s="6" t="s">
        <v>194</v>
      </c>
      <c r="E95" s="45">
        <v>513502211</v>
      </c>
      <c r="F95" s="6" t="s">
        <v>1478</v>
      </c>
      <c r="G95" s="6" t="s">
        <v>104</v>
      </c>
      <c r="H95" s="7">
        <v>65637.807612382807</v>
      </c>
      <c r="I95" s="7">
        <v>3238.04</v>
      </c>
      <c r="J95" s="7">
        <v>0</v>
      </c>
      <c r="K95" s="7">
        <v>2125.3784656120001</v>
      </c>
      <c r="L95" s="8">
        <v>1.6999999999999999E-3</v>
      </c>
      <c r="M95" s="8">
        <v>1.914660098389629E-3</v>
      </c>
      <c r="N95" s="8">
        <v>8.3943080735604013E-5</v>
      </c>
    </row>
    <row r="96" spans="2:14">
      <c r="B96" s="6" t="s">
        <v>3759</v>
      </c>
      <c r="C96" s="17">
        <v>1109412</v>
      </c>
      <c r="D96" s="6" t="s">
        <v>194</v>
      </c>
      <c r="E96" s="45">
        <v>513952457</v>
      </c>
      <c r="F96" s="6" t="s">
        <v>1478</v>
      </c>
      <c r="G96" s="6" t="s">
        <v>104</v>
      </c>
      <c r="H96" s="7">
        <v>425773.29134561593</v>
      </c>
      <c r="I96" s="7">
        <v>3046.04</v>
      </c>
      <c r="J96" s="7">
        <v>0</v>
      </c>
      <c r="K96" s="7">
        <v>12969.224763704</v>
      </c>
      <c r="L96" s="8">
        <v>1.0200000000000001E-2</v>
      </c>
      <c r="M96" s="8">
        <v>1.168340489182498E-2</v>
      </c>
      <c r="N96" s="8">
        <v>5.1222720989803415E-4</v>
      </c>
    </row>
    <row r="97" spans="2:14">
      <c r="B97" s="6" t="s">
        <v>3760</v>
      </c>
      <c r="C97" s="17">
        <v>1109420</v>
      </c>
      <c r="D97" s="6" t="s">
        <v>194</v>
      </c>
      <c r="E97" s="45">
        <v>513952457</v>
      </c>
      <c r="F97" s="6" t="s">
        <v>1478</v>
      </c>
      <c r="G97" s="6" t="s">
        <v>104</v>
      </c>
      <c r="H97" s="7">
        <v>11237.463097007207</v>
      </c>
      <c r="I97" s="7">
        <v>3142.55</v>
      </c>
      <c r="J97" s="7">
        <v>0</v>
      </c>
      <c r="K97" s="7">
        <v>353.14289655499999</v>
      </c>
      <c r="L97" s="8">
        <v>0</v>
      </c>
      <c r="M97" s="8">
        <v>3.1813092303487636E-4</v>
      </c>
      <c r="N97" s="8">
        <v>1.3947587762062647E-5</v>
      </c>
    </row>
    <row r="98" spans="2:14">
      <c r="B98" s="6" t="s">
        <v>3761</v>
      </c>
      <c r="C98" s="17">
        <v>1128453</v>
      </c>
      <c r="D98" s="6" t="s">
        <v>194</v>
      </c>
      <c r="E98" s="45">
        <v>513801605</v>
      </c>
      <c r="F98" s="6" t="s">
        <v>1478</v>
      </c>
      <c r="G98" s="6" t="s">
        <v>104</v>
      </c>
      <c r="H98" s="7">
        <v>1551.8233784721515</v>
      </c>
      <c r="I98" s="7">
        <v>3444.19</v>
      </c>
      <c r="J98" s="7">
        <v>0</v>
      </c>
      <c r="K98" s="7">
        <v>53.447745619000003</v>
      </c>
      <c r="L98" s="8">
        <v>0</v>
      </c>
      <c r="M98" s="8">
        <v>4.8148726234558595E-5</v>
      </c>
      <c r="N98" s="8">
        <v>2.1109503545947712E-6</v>
      </c>
    </row>
    <row r="99" spans="2:14">
      <c r="B99" s="6" t="s">
        <v>3762</v>
      </c>
      <c r="C99" s="17">
        <v>1127802</v>
      </c>
      <c r="D99" s="6" t="s">
        <v>194</v>
      </c>
      <c r="E99" s="45">
        <v>513815258</v>
      </c>
      <c r="F99" s="6" t="s">
        <v>1478</v>
      </c>
      <c r="G99" s="6" t="s">
        <v>104</v>
      </c>
      <c r="H99" s="7">
        <v>184697.91628609353</v>
      </c>
      <c r="I99" s="7">
        <v>3284.52</v>
      </c>
      <c r="J99" s="7">
        <v>0</v>
      </c>
      <c r="K99" s="7">
        <v>6066.44</v>
      </c>
      <c r="L99" s="8">
        <v>1.04E-2</v>
      </c>
      <c r="M99" s="8">
        <v>5.4649893161170266E-3</v>
      </c>
      <c r="N99" s="8">
        <v>2.3959763916732061E-4</v>
      </c>
    </row>
    <row r="100" spans="2:14">
      <c r="B100" s="6" t="s">
        <v>3763</v>
      </c>
      <c r="C100" s="17">
        <v>1116524</v>
      </c>
      <c r="D100" s="6" t="s">
        <v>194</v>
      </c>
      <c r="E100" s="45">
        <v>513801605</v>
      </c>
      <c r="F100" s="6" t="s">
        <v>1478</v>
      </c>
      <c r="G100" s="6" t="s">
        <v>104</v>
      </c>
      <c r="H100" s="7">
        <v>702510.27467568836</v>
      </c>
      <c r="I100" s="7">
        <v>356.91</v>
      </c>
      <c r="J100" s="7">
        <v>0</v>
      </c>
      <c r="K100" s="7">
        <v>2507.3294213449999</v>
      </c>
      <c r="L100" s="8">
        <v>1.5E-3</v>
      </c>
      <c r="M100" s="8">
        <v>2.2587429364893268E-3</v>
      </c>
      <c r="N100" s="8">
        <v>9.9028459849438233E-5</v>
      </c>
    </row>
    <row r="101" spans="2:14">
      <c r="B101" s="6" t="s">
        <v>3764</v>
      </c>
      <c r="C101" s="17">
        <v>1102276</v>
      </c>
      <c r="D101" s="6" t="s">
        <v>194</v>
      </c>
      <c r="E101" s="45">
        <v>513815258</v>
      </c>
      <c r="F101" s="6" t="s">
        <v>1478</v>
      </c>
      <c r="G101" s="6" t="s">
        <v>104</v>
      </c>
      <c r="H101" s="7">
        <v>380759.29606891441</v>
      </c>
      <c r="I101" s="7">
        <v>161.94</v>
      </c>
      <c r="J101" s="7">
        <v>0</v>
      </c>
      <c r="K101" s="7">
        <v>616.60160405399995</v>
      </c>
      <c r="L101" s="8">
        <v>2.9999999999999997E-4</v>
      </c>
      <c r="M101" s="8">
        <v>5.5546929969730696E-4</v>
      </c>
      <c r="N101" s="8">
        <v>2.435304538380358E-5</v>
      </c>
    </row>
    <row r="102" spans="2:14">
      <c r="B102" s="6" t="s">
        <v>2841</v>
      </c>
      <c r="C102" s="17">
        <v>1113737</v>
      </c>
      <c r="D102" s="6" t="s">
        <v>194</v>
      </c>
      <c r="E102" s="45">
        <v>514103811</v>
      </c>
      <c r="F102" s="6" t="s">
        <v>389</v>
      </c>
      <c r="G102" s="6" t="s">
        <v>104</v>
      </c>
      <c r="H102" s="7">
        <v>428.89</v>
      </c>
      <c r="I102" s="7">
        <v>231.16</v>
      </c>
      <c r="J102" s="7">
        <v>0</v>
      </c>
      <c r="K102" s="7">
        <v>0.99142212399999996</v>
      </c>
      <c r="L102" s="8">
        <v>0</v>
      </c>
      <c r="M102" s="8">
        <v>8.9312864141441277E-7</v>
      </c>
      <c r="N102" s="8">
        <v>3.9156803714971317E-8</v>
      </c>
    </row>
    <row r="103" spans="2:14">
      <c r="B103" s="6" t="s">
        <v>2842</v>
      </c>
      <c r="C103" s="17">
        <v>1129071</v>
      </c>
      <c r="D103" s="6" t="s">
        <v>194</v>
      </c>
      <c r="E103" s="45"/>
      <c r="F103" s="6" t="s">
        <v>389</v>
      </c>
      <c r="G103" s="6" t="s">
        <v>104</v>
      </c>
      <c r="H103" s="7">
        <v>99073.83</v>
      </c>
      <c r="I103" s="7">
        <v>350.55</v>
      </c>
      <c r="J103" s="7">
        <v>0</v>
      </c>
      <c r="K103" s="7">
        <v>347.303311065</v>
      </c>
      <c r="L103" s="8">
        <v>6.0000000000000001E-3</v>
      </c>
      <c r="M103" s="8">
        <v>3.1287029698180371E-4</v>
      </c>
      <c r="N103" s="8">
        <v>1.3716949876066949E-5</v>
      </c>
    </row>
    <row r="104" spans="2:14">
      <c r="B104" s="6" t="s">
        <v>2843</v>
      </c>
      <c r="C104" s="17">
        <v>1111665</v>
      </c>
      <c r="D104" s="6" t="s">
        <v>194</v>
      </c>
      <c r="E104" s="45">
        <v>513502211</v>
      </c>
      <c r="F104" s="6" t="s">
        <v>389</v>
      </c>
      <c r="G104" s="6" t="s">
        <v>104</v>
      </c>
      <c r="H104" s="7">
        <v>51510.22</v>
      </c>
      <c r="I104" s="7">
        <v>2772.87</v>
      </c>
      <c r="J104" s="7">
        <v>0</v>
      </c>
      <c r="K104" s="7">
        <v>1428.3114373139999</v>
      </c>
      <c r="L104" s="8">
        <v>1E-3</v>
      </c>
      <c r="M104" s="8">
        <v>1.2867030325872776E-3</v>
      </c>
      <c r="N104" s="8">
        <v>5.6412005785290359E-5</v>
      </c>
    </row>
    <row r="105" spans="2:14">
      <c r="B105" s="6" t="s">
        <v>2844</v>
      </c>
      <c r="C105" s="17">
        <v>1108059</v>
      </c>
      <c r="D105" s="6" t="s">
        <v>194</v>
      </c>
      <c r="E105" s="45">
        <v>513502211</v>
      </c>
      <c r="F105" s="6" t="s">
        <v>389</v>
      </c>
      <c r="G105" s="6" t="s">
        <v>104</v>
      </c>
      <c r="H105" s="7">
        <v>24246.13</v>
      </c>
      <c r="I105" s="7">
        <v>2313.84</v>
      </c>
      <c r="J105" s="7">
        <v>0</v>
      </c>
      <c r="K105" s="7">
        <v>561.01665439199996</v>
      </c>
      <c r="L105" s="8">
        <v>2.0999999999999999E-3</v>
      </c>
      <c r="M105" s="8">
        <v>5.0539526022115079E-4</v>
      </c>
      <c r="N105" s="8">
        <v>2.2157684890293457E-5</v>
      </c>
    </row>
    <row r="106" spans="2:14">
      <c r="B106" s="6" t="s">
        <v>2845</v>
      </c>
      <c r="C106" s="17">
        <v>1108067</v>
      </c>
      <c r="D106" s="6" t="s">
        <v>194</v>
      </c>
      <c r="E106" s="45">
        <v>513502211</v>
      </c>
      <c r="F106" s="6" t="s">
        <v>389</v>
      </c>
      <c r="G106" s="6" t="s">
        <v>104</v>
      </c>
      <c r="H106" s="7">
        <v>203146.1</v>
      </c>
      <c r="I106" s="7">
        <v>2620.65</v>
      </c>
      <c r="J106" s="7">
        <v>0</v>
      </c>
      <c r="K106" s="7">
        <v>5323.7482696500001</v>
      </c>
      <c r="L106" s="8">
        <v>1E-3</v>
      </c>
      <c r="M106" s="8">
        <v>4.7959309603876014E-3</v>
      </c>
      <c r="N106" s="8">
        <v>2.1026458959937761E-4</v>
      </c>
    </row>
    <row r="107" spans="2:14">
      <c r="B107" s="6" t="s">
        <v>2846</v>
      </c>
      <c r="C107" s="17">
        <v>1117001</v>
      </c>
      <c r="D107" s="6" t="s">
        <v>194</v>
      </c>
      <c r="E107" s="45">
        <v>513502211</v>
      </c>
      <c r="F107" s="6" t="s">
        <v>389</v>
      </c>
      <c r="G107" s="6" t="s">
        <v>104</v>
      </c>
      <c r="H107" s="7">
        <v>864.93</v>
      </c>
      <c r="I107" s="7">
        <v>3328.73</v>
      </c>
      <c r="J107" s="7">
        <v>0</v>
      </c>
      <c r="K107" s="7">
        <v>28.791184389000001</v>
      </c>
      <c r="L107" s="8">
        <v>1E-3</v>
      </c>
      <c r="M107" s="8">
        <v>2.5936713308668731E-5</v>
      </c>
      <c r="N107" s="8">
        <v>1.1371248719900661E-6</v>
      </c>
    </row>
    <row r="108" spans="2:14">
      <c r="B108" s="6" t="s">
        <v>3817</v>
      </c>
      <c r="C108" s="17">
        <v>1116250</v>
      </c>
      <c r="D108" s="6" t="s">
        <v>194</v>
      </c>
      <c r="E108" s="45">
        <v>513815258</v>
      </c>
      <c r="F108" s="6" t="s">
        <v>1478</v>
      </c>
      <c r="G108" s="6" t="s">
        <v>104</v>
      </c>
      <c r="H108" s="7">
        <v>159552.8986700135</v>
      </c>
      <c r="I108" s="7">
        <v>3547.63</v>
      </c>
      <c r="J108" s="7">
        <v>0</v>
      </c>
      <c r="K108" s="7">
        <v>5660.3464990869998</v>
      </c>
      <c r="L108" s="8">
        <v>3.0000000000000001E-3</v>
      </c>
      <c r="M108" s="8">
        <v>5.0991575195717537E-3</v>
      </c>
      <c r="N108" s="8">
        <v>2.2355873593907688E-4</v>
      </c>
    </row>
    <row r="109" spans="2:14">
      <c r="B109" s="6" t="s">
        <v>3818</v>
      </c>
      <c r="C109" s="17">
        <v>1130301</v>
      </c>
      <c r="D109" s="6" t="s">
        <v>194</v>
      </c>
      <c r="E109" s="45">
        <v>513944660</v>
      </c>
      <c r="F109" s="6" t="s">
        <v>1478</v>
      </c>
      <c r="G109" s="6" t="s">
        <v>104</v>
      </c>
      <c r="H109" s="7">
        <v>148611.19557580163</v>
      </c>
      <c r="I109" s="7">
        <v>3122.69</v>
      </c>
      <c r="J109" s="7">
        <v>0</v>
      </c>
      <c r="K109" s="7">
        <v>4640.6669431259998</v>
      </c>
      <c r="L109" s="8">
        <v>4.7999999999999996E-3</v>
      </c>
      <c r="M109" s="8">
        <v>4.1805729989649694E-3</v>
      </c>
      <c r="N109" s="8">
        <v>1.8328588822024385E-4</v>
      </c>
    </row>
    <row r="110" spans="2:14">
      <c r="B110" s="13" t="s">
        <v>1497</v>
      </c>
      <c r="C110" s="14"/>
      <c r="D110" s="13"/>
      <c r="E110" s="13"/>
      <c r="F110" s="13"/>
      <c r="G110" s="13"/>
      <c r="H110" s="15">
        <v>10644167.478023209</v>
      </c>
      <c r="K110" s="15">
        <v>92795.739999999991</v>
      </c>
      <c r="L110">
        <v>0.12909999999999999</v>
      </c>
      <c r="M110" s="16">
        <v>8.3595605937118539E-2</v>
      </c>
      <c r="N110" s="16">
        <v>3.6650226869110215E-3</v>
      </c>
    </row>
    <row r="111" spans="2:14">
      <c r="B111" s="6" t="s">
        <v>1498</v>
      </c>
      <c r="C111" s="17">
        <v>1126705</v>
      </c>
      <c r="D111" s="6" t="s">
        <v>194</v>
      </c>
      <c r="E111" s="45">
        <v>513502211</v>
      </c>
      <c r="F111" s="6" t="s">
        <v>1499</v>
      </c>
      <c r="G111" s="6" t="s">
        <v>104</v>
      </c>
      <c r="H111" s="7">
        <v>33413.951405217784</v>
      </c>
      <c r="I111" s="7">
        <v>8931</v>
      </c>
      <c r="J111" s="7">
        <v>0</v>
      </c>
      <c r="K111" s="7">
        <v>2984.2</v>
      </c>
      <c r="L111" s="8">
        <v>3.0999999999999999E-3</v>
      </c>
      <c r="M111" s="8">
        <v>2.6883346933549877E-3</v>
      </c>
      <c r="N111" s="8">
        <v>1.1786274566353877E-4</v>
      </c>
    </row>
    <row r="112" spans="2:14">
      <c r="B112" s="6" t="s">
        <v>1500</v>
      </c>
      <c r="C112" s="17">
        <v>1102912</v>
      </c>
      <c r="D112" s="6" t="s">
        <v>194</v>
      </c>
      <c r="E112" s="6">
        <v>513502211</v>
      </c>
      <c r="F112" s="6" t="s">
        <v>1499</v>
      </c>
      <c r="G112" s="6" t="s">
        <v>104</v>
      </c>
      <c r="H112" s="7">
        <v>10610753.526617991</v>
      </c>
      <c r="I112" s="7">
        <v>846.42</v>
      </c>
      <c r="J112" s="7">
        <v>0</v>
      </c>
      <c r="K112" s="7">
        <v>89811.54</v>
      </c>
      <c r="L112" s="8">
        <v>0.126</v>
      </c>
      <c r="M112" s="8">
        <v>8.0907271243763554E-2</v>
      </c>
      <c r="N112" s="8">
        <v>3.547159941247483E-3</v>
      </c>
    </row>
    <row r="113" spans="2:15">
      <c r="B113" s="13" t="s">
        <v>1501</v>
      </c>
      <c r="C113" s="14"/>
      <c r="D113" s="13"/>
      <c r="E113" s="13"/>
      <c r="F113" s="13"/>
      <c r="G113" s="13"/>
      <c r="H113" s="15">
        <v>0</v>
      </c>
      <c r="K113" s="15">
        <v>0</v>
      </c>
      <c r="M113" s="16">
        <v>0</v>
      </c>
      <c r="N113" s="16">
        <v>0</v>
      </c>
    </row>
    <row r="114" spans="2:15">
      <c r="B114" s="13" t="s">
        <v>1502</v>
      </c>
      <c r="C114" s="14"/>
      <c r="D114" s="13"/>
      <c r="E114" s="13"/>
      <c r="F114" s="13"/>
      <c r="G114" s="13"/>
      <c r="H114" s="15">
        <v>0</v>
      </c>
      <c r="K114" s="15">
        <v>0</v>
      </c>
      <c r="M114" s="16">
        <v>0</v>
      </c>
      <c r="N114" s="16">
        <v>0</v>
      </c>
    </row>
    <row r="115" spans="2:15">
      <c r="B115" s="3" t="s">
        <v>1503</v>
      </c>
      <c r="C115" s="12"/>
      <c r="D115" s="3"/>
      <c r="E115" s="3"/>
      <c r="F115" s="3"/>
      <c r="G115" s="3"/>
      <c r="H115" s="9">
        <v>22822605.491238873</v>
      </c>
      <c r="K115" s="9">
        <v>188535.02582560084</v>
      </c>
      <c r="L115" s="9"/>
      <c r="M115" s="16">
        <v>0.16984292300768766</v>
      </c>
      <c r="N115" s="16">
        <v>7.4463024588001846E-3</v>
      </c>
    </row>
    <row r="116" spans="2:15">
      <c r="B116" s="13" t="s">
        <v>2257</v>
      </c>
      <c r="C116" s="14"/>
      <c r="D116" s="13"/>
      <c r="E116" s="13"/>
      <c r="F116" s="13"/>
      <c r="G116" s="13"/>
      <c r="H116" s="15">
        <v>22270194.569999997</v>
      </c>
      <c r="K116" s="15">
        <v>135356.65005725482</v>
      </c>
      <c r="L116" s="15"/>
      <c r="M116" s="16">
        <v>0.12193686023900166</v>
      </c>
      <c r="N116" s="16">
        <v>5.3459910259254922E-3</v>
      </c>
    </row>
    <row r="117" spans="2:15">
      <c r="B117" s="6" t="s">
        <v>2407</v>
      </c>
      <c r="C117" s="17" t="s">
        <v>2408</v>
      </c>
      <c r="D117" s="6" t="s">
        <v>1148</v>
      </c>
      <c r="E117" s="6"/>
      <c r="F117" s="6" t="s">
        <v>2256</v>
      </c>
      <c r="G117" s="6" t="s">
        <v>42</v>
      </c>
      <c r="H117" s="7">
        <v>4160978.8080229219</v>
      </c>
      <c r="I117" s="7">
        <v>25.31</v>
      </c>
      <c r="J117" s="7">
        <v>0</v>
      </c>
      <c r="K117" s="7">
        <v>3675.47</v>
      </c>
      <c r="M117" s="8">
        <v>3.3110694710091334E-3</v>
      </c>
      <c r="N117" s="8">
        <v>1.4516486354934887E-4</v>
      </c>
      <c r="O117" s="86"/>
    </row>
    <row r="118" spans="2:15">
      <c r="B118" s="6" t="s">
        <v>1504</v>
      </c>
      <c r="C118" s="17" t="s">
        <v>1505</v>
      </c>
      <c r="D118" s="6" t="s">
        <v>1161</v>
      </c>
      <c r="E118" s="6"/>
      <c r="F118" s="6" t="s">
        <v>2256</v>
      </c>
      <c r="G118" s="6" t="s">
        <v>42</v>
      </c>
      <c r="H118" s="7">
        <v>525</v>
      </c>
      <c r="I118" s="7">
        <v>14961</v>
      </c>
      <c r="J118" s="7">
        <v>0</v>
      </c>
      <c r="K118" s="7">
        <v>274.12</v>
      </c>
      <c r="L118" s="8">
        <v>5.0000000000000001E-4</v>
      </c>
      <c r="M118" s="8">
        <v>2.4694266675908761E-4</v>
      </c>
      <c r="N118" s="8">
        <v>1.0826531680614319E-5</v>
      </c>
      <c r="O118" s="86"/>
    </row>
    <row r="119" spans="2:15">
      <c r="B119" s="6" t="s">
        <v>1504</v>
      </c>
      <c r="C119" s="17" t="s">
        <v>1506</v>
      </c>
      <c r="D119" s="6" t="s">
        <v>1161</v>
      </c>
      <c r="E119" s="6"/>
      <c r="F119" s="6" t="s">
        <v>2256</v>
      </c>
      <c r="G119" s="6" t="s">
        <v>46</v>
      </c>
      <c r="H119" s="7">
        <v>740</v>
      </c>
      <c r="I119" s="7">
        <v>11917</v>
      </c>
      <c r="J119" s="7">
        <v>0</v>
      </c>
      <c r="K119" s="7">
        <v>351.2</v>
      </c>
      <c r="L119" s="8">
        <v>2.0000000000000001E-4</v>
      </c>
      <c r="M119" s="8">
        <v>3.1638065287389303E-4</v>
      </c>
      <c r="N119" s="8">
        <v>1.3870851912417003E-5</v>
      </c>
      <c r="O119" s="86"/>
    </row>
    <row r="120" spans="2:15">
      <c r="B120" s="6" t="s">
        <v>1507</v>
      </c>
      <c r="C120" s="17" t="s">
        <v>1508</v>
      </c>
      <c r="D120" s="6" t="s">
        <v>1161</v>
      </c>
      <c r="E120" s="6"/>
      <c r="F120" s="6" t="s">
        <v>2256</v>
      </c>
      <c r="G120" s="6" t="s">
        <v>46</v>
      </c>
      <c r="H120" s="7">
        <v>600</v>
      </c>
      <c r="I120" s="7">
        <v>19441</v>
      </c>
      <c r="J120" s="7">
        <v>0</v>
      </c>
      <c r="K120" s="7">
        <v>464.54</v>
      </c>
      <c r="L120" s="8">
        <v>1E-4</v>
      </c>
      <c r="M120" s="8">
        <v>4.1848368019942563E-4</v>
      </c>
      <c r="N120" s="8">
        <v>1.8347282310347936E-5</v>
      </c>
      <c r="O120" s="86"/>
    </row>
    <row r="121" spans="2:15">
      <c r="B121" s="6" t="s">
        <v>1509</v>
      </c>
      <c r="C121" s="17" t="s">
        <v>1510</v>
      </c>
      <c r="D121" s="6" t="s">
        <v>1161</v>
      </c>
      <c r="E121" s="6"/>
      <c r="F121" s="6" t="s">
        <v>2256</v>
      </c>
      <c r="G121" s="6" t="s">
        <v>46</v>
      </c>
      <c r="H121" s="7">
        <v>800</v>
      </c>
      <c r="I121" s="7">
        <v>6793</v>
      </c>
      <c r="J121" s="7">
        <v>0</v>
      </c>
      <c r="K121" s="7">
        <v>216.42</v>
      </c>
      <c r="L121" s="8">
        <v>2.9999999999999997E-4</v>
      </c>
      <c r="M121" s="8">
        <v>1.9496327134102485E-4</v>
      </c>
      <c r="N121" s="8">
        <v>8.5476360218829381E-6</v>
      </c>
      <c r="O121" s="86"/>
    </row>
    <row r="122" spans="2:15">
      <c r="B122" s="6" t="s">
        <v>1511</v>
      </c>
      <c r="C122" s="17" t="s">
        <v>1512</v>
      </c>
      <c r="D122" s="6" t="s">
        <v>119</v>
      </c>
      <c r="E122" s="6"/>
      <c r="F122" s="6" t="s">
        <v>2256</v>
      </c>
      <c r="G122" s="6" t="s">
        <v>46</v>
      </c>
      <c r="H122" s="7">
        <v>1.94</v>
      </c>
      <c r="I122" s="7">
        <v>774800</v>
      </c>
      <c r="J122" s="7">
        <v>0</v>
      </c>
      <c r="K122" s="7">
        <v>59.92</v>
      </c>
      <c r="L122" s="8">
        <v>0</v>
      </c>
      <c r="M122" s="8">
        <v>5.3979295900352146E-5</v>
      </c>
      <c r="N122" s="8">
        <v>2.3665758729841312E-6</v>
      </c>
      <c r="O122" s="86"/>
    </row>
    <row r="123" spans="2:15">
      <c r="B123" s="6" t="s">
        <v>1513</v>
      </c>
      <c r="C123" s="17" t="s">
        <v>1514</v>
      </c>
      <c r="D123" s="6" t="s">
        <v>119</v>
      </c>
      <c r="E123" s="6"/>
      <c r="F123" s="6" t="s">
        <v>2256</v>
      </c>
      <c r="G123" s="6" t="s">
        <v>46</v>
      </c>
      <c r="H123" s="7">
        <v>0.32</v>
      </c>
      <c r="I123" s="7">
        <v>706700</v>
      </c>
      <c r="J123" s="7">
        <v>0</v>
      </c>
      <c r="K123" s="7">
        <v>8.9</v>
      </c>
      <c r="L123" s="8">
        <v>0</v>
      </c>
      <c r="M123" s="8">
        <v>8.017619050619727E-6</v>
      </c>
      <c r="N123" s="8">
        <v>3.5151076885111425E-7</v>
      </c>
      <c r="O123" s="86"/>
    </row>
    <row r="124" spans="2:15">
      <c r="B124" s="6" t="s">
        <v>2409</v>
      </c>
      <c r="C124" s="17" t="s">
        <v>2410</v>
      </c>
      <c r="D124" s="6" t="s">
        <v>1148</v>
      </c>
      <c r="E124" s="6"/>
      <c r="F124" s="6" t="s">
        <v>2256</v>
      </c>
      <c r="G124" s="6" t="s">
        <v>42</v>
      </c>
      <c r="H124" s="7">
        <v>1250350.5329512893</v>
      </c>
      <c r="I124" s="7">
        <v>33.82</v>
      </c>
      <c r="J124" s="7">
        <v>0</v>
      </c>
      <c r="K124" s="7">
        <v>1475.81</v>
      </c>
      <c r="M124" s="8">
        <v>1.3294924012466403E-3</v>
      </c>
      <c r="N124" s="8">
        <v>5.8287989637995832E-5</v>
      </c>
      <c r="O124" s="86"/>
    </row>
    <row r="125" spans="2:15">
      <c r="B125" s="6" t="s">
        <v>1515</v>
      </c>
      <c r="C125" s="17" t="s">
        <v>1516</v>
      </c>
      <c r="D125" s="6" t="s">
        <v>767</v>
      </c>
      <c r="E125" s="6"/>
      <c r="F125" s="6" t="s">
        <v>2256</v>
      </c>
      <c r="G125" s="6" t="s">
        <v>42</v>
      </c>
      <c r="H125" s="7">
        <v>2140</v>
      </c>
      <c r="I125" s="7">
        <v>2469</v>
      </c>
      <c r="J125" s="7">
        <v>0</v>
      </c>
      <c r="K125" s="7">
        <v>184.4</v>
      </c>
      <c r="L125" s="8">
        <v>0</v>
      </c>
      <c r="M125" s="8">
        <v>1.6611785988025592E-4</v>
      </c>
      <c r="N125" s="8">
        <v>7.2829871658590417E-6</v>
      </c>
      <c r="O125" s="86"/>
    </row>
    <row r="126" spans="2:15">
      <c r="B126" s="6" t="s">
        <v>1517</v>
      </c>
      <c r="C126" s="17" t="s">
        <v>1518</v>
      </c>
      <c r="D126" s="6" t="s">
        <v>767</v>
      </c>
      <c r="E126" s="6"/>
      <c r="F126" s="6" t="s">
        <v>2256</v>
      </c>
      <c r="G126" s="6" t="s">
        <v>42</v>
      </c>
      <c r="H126" s="7">
        <v>220</v>
      </c>
      <c r="I126" s="7">
        <v>9460</v>
      </c>
      <c r="J126" s="7">
        <v>0</v>
      </c>
      <c r="K126" s="7">
        <v>72.63</v>
      </c>
      <c r="L126" s="8">
        <v>0</v>
      </c>
      <c r="M126" s="8">
        <v>6.542917658949559E-5</v>
      </c>
      <c r="N126" s="8">
        <v>2.8685648473771266E-6</v>
      </c>
      <c r="O126" s="86"/>
    </row>
    <row r="127" spans="2:15">
      <c r="B127" s="6" t="s">
        <v>1519</v>
      </c>
      <c r="C127" s="17" t="s">
        <v>1520</v>
      </c>
      <c r="D127" s="6" t="s">
        <v>767</v>
      </c>
      <c r="E127" s="6"/>
      <c r="F127" s="6" t="s">
        <v>2256</v>
      </c>
      <c r="G127" s="6" t="s">
        <v>42</v>
      </c>
      <c r="H127" s="7">
        <v>708</v>
      </c>
      <c r="I127" s="7">
        <v>7935</v>
      </c>
      <c r="J127" s="7">
        <v>0</v>
      </c>
      <c r="K127" s="7">
        <v>196.07</v>
      </c>
      <c r="L127" s="8">
        <v>0</v>
      </c>
      <c r="M127" s="8">
        <v>1.7663085025337191E-4</v>
      </c>
      <c r="N127" s="8">
        <v>7.7439007245660647E-6</v>
      </c>
      <c r="O127" s="86"/>
    </row>
    <row r="128" spans="2:15">
      <c r="B128" s="6" t="s">
        <v>1521</v>
      </c>
      <c r="C128" s="17" t="s">
        <v>1522</v>
      </c>
      <c r="D128" s="6" t="s">
        <v>719</v>
      </c>
      <c r="E128" s="6"/>
      <c r="F128" s="6" t="s">
        <v>2256</v>
      </c>
      <c r="G128" s="6" t="s">
        <v>42</v>
      </c>
      <c r="H128" s="7">
        <v>1022.9283667621776</v>
      </c>
      <c r="I128" s="7">
        <v>1914.75</v>
      </c>
      <c r="J128" s="7">
        <v>0</v>
      </c>
      <c r="K128" s="7">
        <v>68.36</v>
      </c>
      <c r="M128" s="8">
        <v>6.1582521157344338E-5</v>
      </c>
      <c r="N128" s="8">
        <v>2.6999186695126032E-6</v>
      </c>
      <c r="O128" s="86"/>
    </row>
    <row r="129" spans="2:15">
      <c r="B129" s="6" t="s">
        <v>1523</v>
      </c>
      <c r="C129" s="17" t="s">
        <v>1524</v>
      </c>
      <c r="D129" s="6" t="s">
        <v>719</v>
      </c>
      <c r="E129" s="6"/>
      <c r="F129" s="6" t="s">
        <v>2256</v>
      </c>
      <c r="G129" s="6" t="s">
        <v>2265</v>
      </c>
      <c r="H129" s="7">
        <v>47746</v>
      </c>
      <c r="I129" s="7">
        <v>1856.75</v>
      </c>
      <c r="J129" s="7">
        <v>306.39999999999998</v>
      </c>
      <c r="K129" s="7">
        <v>4317.03</v>
      </c>
      <c r="L129" s="8">
        <v>8.9999999999999998E-4</v>
      </c>
      <c r="M129" s="8">
        <v>3.8890226932693124E-3</v>
      </c>
      <c r="N129" s="8">
        <v>1.7050365555655345E-4</v>
      </c>
      <c r="O129" s="86"/>
    </row>
    <row r="130" spans="2:15">
      <c r="B130" s="6" t="s">
        <v>1525</v>
      </c>
      <c r="C130" s="17" t="s">
        <v>1526</v>
      </c>
      <c r="D130" s="6" t="s">
        <v>119</v>
      </c>
      <c r="E130" s="6"/>
      <c r="F130" s="6" t="s">
        <v>2256</v>
      </c>
      <c r="G130" s="6" t="s">
        <v>46</v>
      </c>
      <c r="H130" s="7">
        <v>430</v>
      </c>
      <c r="I130" s="7">
        <v>10802</v>
      </c>
      <c r="J130" s="7">
        <v>0</v>
      </c>
      <c r="K130" s="7">
        <v>184.98</v>
      </c>
      <c r="L130" s="8">
        <v>0</v>
      </c>
      <c r="M130" s="8">
        <v>1.6664035640265586E-4</v>
      </c>
      <c r="N130" s="8">
        <v>7.3058946092223724E-6</v>
      </c>
      <c r="O130" s="86"/>
    </row>
    <row r="131" spans="2:15">
      <c r="B131" s="6" t="s">
        <v>1527</v>
      </c>
      <c r="C131" s="17" t="s">
        <v>1528</v>
      </c>
      <c r="D131" s="6" t="s">
        <v>119</v>
      </c>
      <c r="E131" s="6"/>
      <c r="F131" s="6" t="s">
        <v>2256</v>
      </c>
      <c r="G131" s="6" t="s">
        <v>46</v>
      </c>
      <c r="H131" s="7">
        <v>18966</v>
      </c>
      <c r="I131" s="7">
        <v>21135</v>
      </c>
      <c r="J131" s="7">
        <v>0</v>
      </c>
      <c r="K131" s="7">
        <v>15963.71</v>
      </c>
      <c r="L131" s="8">
        <v>1.9E-3</v>
      </c>
      <c r="M131" s="8">
        <v>1.4381005102760521E-2</v>
      </c>
      <c r="N131" s="8">
        <v>6.304961770580023E-4</v>
      </c>
      <c r="O131" s="86"/>
    </row>
    <row r="132" spans="2:15">
      <c r="B132" s="6" t="s">
        <v>1529</v>
      </c>
      <c r="C132" s="17" t="s">
        <v>1528</v>
      </c>
      <c r="D132" s="6" t="s">
        <v>119</v>
      </c>
      <c r="E132" s="6"/>
      <c r="F132" s="6" t="s">
        <v>2256</v>
      </c>
      <c r="G132" s="6" t="s">
        <v>46</v>
      </c>
      <c r="H132" s="7">
        <v>170</v>
      </c>
      <c r="I132" s="7">
        <v>21219</v>
      </c>
      <c r="J132" s="7">
        <v>0</v>
      </c>
      <c r="K132" s="7">
        <v>143.66</v>
      </c>
      <c r="L132" s="8">
        <v>0</v>
      </c>
      <c r="M132" s="8">
        <v>1.2941698346202586E-4</v>
      </c>
      <c r="N132" s="8">
        <v>5.6739367475450644E-6</v>
      </c>
      <c r="O132" s="86"/>
    </row>
    <row r="133" spans="2:15">
      <c r="B133" s="6" t="s">
        <v>1530</v>
      </c>
      <c r="C133" s="17" t="s">
        <v>1531</v>
      </c>
      <c r="D133" s="6" t="s">
        <v>719</v>
      </c>
      <c r="E133" s="6"/>
      <c r="F133" s="6" t="s">
        <v>2256</v>
      </c>
      <c r="G133" s="6" t="s">
        <v>2265</v>
      </c>
      <c r="H133" s="7">
        <v>5170</v>
      </c>
      <c r="I133" s="7">
        <v>726.6</v>
      </c>
      <c r="J133" s="7">
        <v>2.21</v>
      </c>
      <c r="K133" s="7">
        <v>172.16</v>
      </c>
      <c r="L133" s="8">
        <v>0</v>
      </c>
      <c r="M133" s="8">
        <v>1.5509138154547105E-4</v>
      </c>
      <c r="N133" s="8">
        <v>6.7995611197087448E-6</v>
      </c>
      <c r="O133" s="86"/>
    </row>
    <row r="134" spans="2:15">
      <c r="B134" s="6" t="s">
        <v>1532</v>
      </c>
      <c r="C134" s="17" t="s">
        <v>1533</v>
      </c>
      <c r="D134" s="6" t="s">
        <v>767</v>
      </c>
      <c r="E134" s="6"/>
      <c r="F134" s="6" t="s">
        <v>2256</v>
      </c>
      <c r="G134" s="6" t="s">
        <v>42</v>
      </c>
      <c r="H134" s="7">
        <v>550</v>
      </c>
      <c r="I134" s="7">
        <v>10675</v>
      </c>
      <c r="J134" s="7">
        <v>0.79</v>
      </c>
      <c r="K134" s="7">
        <v>205.7</v>
      </c>
      <c r="L134" s="8">
        <v>0</v>
      </c>
      <c r="M134" s="8">
        <v>1.8530609423735706E-4</v>
      </c>
      <c r="N134" s="8">
        <v>8.12424327558137E-6</v>
      </c>
      <c r="O134" s="86"/>
    </row>
    <row r="135" spans="2:15">
      <c r="B135" s="6" t="s">
        <v>1534</v>
      </c>
      <c r="C135" s="17" t="s">
        <v>1535</v>
      </c>
      <c r="D135" s="6" t="s">
        <v>767</v>
      </c>
      <c r="E135" s="6"/>
      <c r="F135" s="6" t="s">
        <v>2256</v>
      </c>
      <c r="G135" s="6" t="s">
        <v>42</v>
      </c>
      <c r="H135" s="7">
        <v>132</v>
      </c>
      <c r="I135" s="7">
        <v>7015</v>
      </c>
      <c r="J135" s="7">
        <v>7.0000000000000007E-2</v>
      </c>
      <c r="K135" s="7">
        <v>32.39</v>
      </c>
      <c r="L135" s="8">
        <v>0</v>
      </c>
      <c r="M135" s="8">
        <v>2.9178728207817188E-5</v>
      </c>
      <c r="N135" s="8">
        <v>1.2792622250660214E-6</v>
      </c>
      <c r="O135" s="86"/>
    </row>
    <row r="136" spans="2:15">
      <c r="B136" s="6" t="s">
        <v>1536</v>
      </c>
      <c r="C136" s="17" t="s">
        <v>1537</v>
      </c>
      <c r="D136" s="6" t="s">
        <v>767</v>
      </c>
      <c r="E136" s="6"/>
      <c r="F136" s="6" t="s">
        <v>2256</v>
      </c>
      <c r="G136" s="6" t="s">
        <v>42</v>
      </c>
      <c r="H136" s="7">
        <v>160</v>
      </c>
      <c r="I136" s="7">
        <v>13672</v>
      </c>
      <c r="J136" s="7">
        <v>0.03</v>
      </c>
      <c r="K136" s="7">
        <v>76.37</v>
      </c>
      <c r="L136" s="8">
        <v>0</v>
      </c>
      <c r="M136" s="8">
        <v>6.8798378302902094E-5</v>
      </c>
      <c r="N136" s="8">
        <v>3.0162783614786066E-6</v>
      </c>
      <c r="O136" s="86"/>
    </row>
    <row r="137" spans="2:15">
      <c r="B137" s="6" t="s">
        <v>1538</v>
      </c>
      <c r="C137" s="17" t="s">
        <v>1539</v>
      </c>
      <c r="D137" s="6" t="s">
        <v>767</v>
      </c>
      <c r="E137" s="6"/>
      <c r="F137" s="6" t="s">
        <v>2256</v>
      </c>
      <c r="G137" s="6" t="s">
        <v>42</v>
      </c>
      <c r="H137" s="7">
        <v>120</v>
      </c>
      <c r="I137" s="7">
        <v>17067</v>
      </c>
      <c r="J137" s="7">
        <v>0.16</v>
      </c>
      <c r="K137" s="7">
        <v>71.64</v>
      </c>
      <c r="L137" s="8">
        <v>0</v>
      </c>
      <c r="M137" s="8">
        <v>6.4537329077123294E-5</v>
      </c>
      <c r="N137" s="8">
        <v>2.8294642112914412E-6</v>
      </c>
      <c r="O137" s="86"/>
    </row>
    <row r="138" spans="2:15">
      <c r="B138" s="6" t="s">
        <v>1540</v>
      </c>
      <c r="C138" s="17" t="s">
        <v>1541</v>
      </c>
      <c r="D138" s="6" t="s">
        <v>719</v>
      </c>
      <c r="E138" s="6"/>
      <c r="F138" s="6" t="s">
        <v>2256</v>
      </c>
      <c r="G138" s="6" t="s">
        <v>42</v>
      </c>
      <c r="H138" s="7">
        <v>42.802292263610312</v>
      </c>
      <c r="I138" s="7">
        <v>15631.5</v>
      </c>
      <c r="J138" s="7">
        <v>0</v>
      </c>
      <c r="K138" s="7">
        <v>23.35</v>
      </c>
      <c r="M138" s="8">
        <v>2.1034989306962993E-5</v>
      </c>
      <c r="N138" s="8">
        <v>9.2222207333410321E-7</v>
      </c>
      <c r="O138" s="86"/>
    </row>
    <row r="139" spans="2:15">
      <c r="B139" s="6" t="s">
        <v>1542</v>
      </c>
      <c r="C139" s="17" t="s">
        <v>1543</v>
      </c>
      <c r="D139" s="6" t="s">
        <v>119</v>
      </c>
      <c r="E139" s="6"/>
      <c r="F139" s="6" t="s">
        <v>2256</v>
      </c>
      <c r="G139" s="6" t="s">
        <v>46</v>
      </c>
      <c r="H139" s="7">
        <v>4293</v>
      </c>
      <c r="I139" s="7">
        <v>13919</v>
      </c>
      <c r="J139" s="7">
        <v>0</v>
      </c>
      <c r="K139" s="7">
        <v>2379.71</v>
      </c>
      <c r="L139" s="8">
        <v>6.7000000000000002E-3</v>
      </c>
      <c r="M139" s="8">
        <v>2.1437762057247498E-3</v>
      </c>
      <c r="N139" s="8">
        <v>9.398805525198709E-5</v>
      </c>
      <c r="O139" s="86"/>
    </row>
    <row r="140" spans="2:15">
      <c r="B140" s="6" t="s">
        <v>1544</v>
      </c>
      <c r="C140" s="17" t="s">
        <v>1545</v>
      </c>
      <c r="D140" s="6" t="s">
        <v>719</v>
      </c>
      <c r="E140" s="6"/>
      <c r="F140" s="6" t="s">
        <v>2256</v>
      </c>
      <c r="G140" s="6" t="s">
        <v>42</v>
      </c>
      <c r="H140" s="7">
        <v>2.71</v>
      </c>
      <c r="I140" s="7">
        <v>418500</v>
      </c>
      <c r="J140" s="7">
        <v>0</v>
      </c>
      <c r="K140" s="7">
        <v>39.57</v>
      </c>
      <c r="L140" s="8">
        <v>0</v>
      </c>
      <c r="M140" s="8">
        <v>3.5646874812699173E-5</v>
      </c>
      <c r="N140" s="8">
        <v>1.5628405756672574E-6</v>
      </c>
      <c r="O140" s="86"/>
    </row>
    <row r="141" spans="2:15">
      <c r="B141" s="6" t="s">
        <v>1546</v>
      </c>
      <c r="C141" s="17" t="s">
        <v>1547</v>
      </c>
      <c r="D141" s="6" t="s">
        <v>1148</v>
      </c>
      <c r="E141" s="6"/>
      <c r="F141" s="6" t="s">
        <v>2256</v>
      </c>
      <c r="G141" s="6" t="s">
        <v>42</v>
      </c>
      <c r="H141" s="7">
        <v>78037</v>
      </c>
      <c r="I141" s="7">
        <v>13759</v>
      </c>
      <c r="J141" s="7">
        <v>79.64</v>
      </c>
      <c r="K141" s="7">
        <v>37552.160000000003</v>
      </c>
      <c r="L141" s="8">
        <v>2.0000000000000001E-4</v>
      </c>
      <c r="M141" s="8">
        <v>3.3829091394148331E-2</v>
      </c>
      <c r="N141" s="8">
        <v>1.4831447902943888E-3</v>
      </c>
      <c r="O141" s="86"/>
    </row>
    <row r="142" spans="2:15">
      <c r="B142" s="6" t="s">
        <v>1548</v>
      </c>
      <c r="C142" s="17" t="s">
        <v>1549</v>
      </c>
      <c r="D142" s="6" t="s">
        <v>767</v>
      </c>
      <c r="E142" s="6"/>
      <c r="F142" s="6" t="s">
        <v>2256</v>
      </c>
      <c r="G142" s="6" t="s">
        <v>42</v>
      </c>
      <c r="H142" s="7">
        <v>700</v>
      </c>
      <c r="I142" s="7">
        <v>4563</v>
      </c>
      <c r="J142" s="7">
        <v>0.21</v>
      </c>
      <c r="K142" s="7">
        <v>111.68</v>
      </c>
      <c r="L142" s="8">
        <v>1E-4</v>
      </c>
      <c r="M142" s="8">
        <v>1.0060760624418103E-4</v>
      </c>
      <c r="N142" s="8">
        <v>4.4108677152013976E-6</v>
      </c>
      <c r="O142" s="86"/>
    </row>
    <row r="143" spans="2:15">
      <c r="B143" s="6" t="s">
        <v>1550</v>
      </c>
      <c r="C143" s="17" t="s">
        <v>1551</v>
      </c>
      <c r="D143" s="6" t="s">
        <v>119</v>
      </c>
      <c r="E143" s="6"/>
      <c r="F143" s="6" t="s">
        <v>2256</v>
      </c>
      <c r="G143" s="6" t="s">
        <v>42</v>
      </c>
      <c r="H143" s="7">
        <v>896041.98853868188</v>
      </c>
      <c r="I143" s="7">
        <v>105.38</v>
      </c>
      <c r="J143" s="7">
        <v>0</v>
      </c>
      <c r="K143" s="7">
        <v>3295.43</v>
      </c>
      <c r="L143" s="8">
        <v>6.1800000000000001E-2</v>
      </c>
      <c r="M143" s="8">
        <v>2.9687081289869401E-3</v>
      </c>
      <c r="N143" s="8">
        <v>1.3015495876348622E-4</v>
      </c>
      <c r="O143" s="86"/>
    </row>
    <row r="144" spans="2:15">
      <c r="B144" s="6" t="s">
        <v>1552</v>
      </c>
      <c r="C144" s="17" t="s">
        <v>1553</v>
      </c>
      <c r="D144" s="6" t="s">
        <v>719</v>
      </c>
      <c r="E144" s="6"/>
      <c r="F144" s="6" t="s">
        <v>2256</v>
      </c>
      <c r="G144" s="6" t="s">
        <v>42</v>
      </c>
      <c r="H144" s="7">
        <v>13.16</v>
      </c>
      <c r="I144" s="7">
        <v>42307</v>
      </c>
      <c r="J144" s="7">
        <v>0</v>
      </c>
      <c r="K144" s="7">
        <v>19.43</v>
      </c>
      <c r="L144" s="8">
        <v>0</v>
      </c>
      <c r="M144" s="8">
        <v>1.75036335003979E-5</v>
      </c>
      <c r="N144" s="8">
        <v>7.6739935267158991E-7</v>
      </c>
      <c r="O144" s="86"/>
    </row>
    <row r="145" spans="2:15">
      <c r="B145" s="6" t="s">
        <v>1554</v>
      </c>
      <c r="C145" s="17" t="s">
        <v>1555</v>
      </c>
      <c r="D145" s="6" t="s">
        <v>767</v>
      </c>
      <c r="E145" s="6"/>
      <c r="F145" s="6" t="s">
        <v>2256</v>
      </c>
      <c r="G145" s="6" t="s">
        <v>42</v>
      </c>
      <c r="H145" s="7">
        <v>600</v>
      </c>
      <c r="I145" s="7">
        <v>6463</v>
      </c>
      <c r="J145" s="7">
        <v>0</v>
      </c>
      <c r="K145" s="7">
        <v>135.34</v>
      </c>
      <c r="L145" s="8">
        <v>0</v>
      </c>
      <c r="M145" s="8">
        <v>1.2192186093380606E-4</v>
      </c>
      <c r="N145" s="8">
        <v>5.3453334220572812E-6</v>
      </c>
      <c r="O145" s="86"/>
    </row>
    <row r="146" spans="2:15">
      <c r="B146" s="6" t="s">
        <v>1556</v>
      </c>
      <c r="C146" s="17" t="s">
        <v>1557</v>
      </c>
      <c r="D146" s="6" t="s">
        <v>767</v>
      </c>
      <c r="E146" s="6"/>
      <c r="F146" s="6" t="s">
        <v>2256</v>
      </c>
      <c r="G146" s="6" t="s">
        <v>42</v>
      </c>
      <c r="H146" s="7">
        <v>497</v>
      </c>
      <c r="I146" s="7">
        <v>21261</v>
      </c>
      <c r="J146" s="7">
        <v>0.52</v>
      </c>
      <c r="K146" s="7">
        <v>369.3</v>
      </c>
      <c r="L146" s="8">
        <v>0</v>
      </c>
      <c r="M146" s="8">
        <v>3.3268614779706355E-4</v>
      </c>
      <c r="N146" s="8">
        <v>1.4585722127720954E-5</v>
      </c>
      <c r="O146" s="86"/>
    </row>
    <row r="147" spans="2:15">
      <c r="B147" s="6" t="s">
        <v>1558</v>
      </c>
      <c r="C147" s="17" t="s">
        <v>1559</v>
      </c>
      <c r="D147" s="6" t="s">
        <v>767</v>
      </c>
      <c r="E147" s="6"/>
      <c r="F147" s="6" t="s">
        <v>2256</v>
      </c>
      <c r="G147" s="6" t="s">
        <v>42</v>
      </c>
      <c r="H147" s="7">
        <v>1417</v>
      </c>
      <c r="I147" s="7">
        <v>12328</v>
      </c>
      <c r="J147" s="7">
        <v>0</v>
      </c>
      <c r="K147" s="7">
        <v>609.66</v>
      </c>
      <c r="L147" s="8">
        <v>2.0000000000000001E-4</v>
      </c>
      <c r="M147" s="8">
        <v>5.4921591352818228E-4</v>
      </c>
      <c r="N147" s="8">
        <v>2.4078882622221382E-5</v>
      </c>
      <c r="O147" s="86"/>
    </row>
    <row r="148" spans="2:15">
      <c r="B148" s="6" t="s">
        <v>1560</v>
      </c>
      <c r="C148" s="17" t="s">
        <v>1561</v>
      </c>
      <c r="D148" s="6" t="s">
        <v>767</v>
      </c>
      <c r="E148" s="6"/>
      <c r="F148" s="6" t="s">
        <v>2256</v>
      </c>
      <c r="G148" s="6" t="s">
        <v>42</v>
      </c>
      <c r="H148" s="7">
        <v>350</v>
      </c>
      <c r="I148" s="7">
        <v>4318</v>
      </c>
      <c r="J148" s="7">
        <v>0</v>
      </c>
      <c r="K148" s="7">
        <v>52.74</v>
      </c>
      <c r="L148" s="8">
        <v>0</v>
      </c>
      <c r="M148" s="8">
        <v>4.7511149295470158E-5</v>
      </c>
      <c r="N148" s="8">
        <v>2.0829975223828952E-6</v>
      </c>
      <c r="O148" s="86"/>
    </row>
    <row r="149" spans="2:15">
      <c r="B149" s="6" t="s">
        <v>1562</v>
      </c>
      <c r="C149" s="17" t="s">
        <v>1563</v>
      </c>
      <c r="D149" s="6" t="s">
        <v>767</v>
      </c>
      <c r="E149" s="6"/>
      <c r="F149" s="6" t="s">
        <v>2256</v>
      </c>
      <c r="G149" s="6" t="s">
        <v>42</v>
      </c>
      <c r="H149" s="7">
        <v>69550</v>
      </c>
      <c r="I149" s="7">
        <v>24135</v>
      </c>
      <c r="J149" s="7">
        <v>217.15</v>
      </c>
      <c r="K149" s="7">
        <v>58799.91</v>
      </c>
      <c r="L149" s="8">
        <v>1E-4</v>
      </c>
      <c r="M149" s="8">
        <v>5.2970256021429823E-2</v>
      </c>
      <c r="N149" s="8">
        <v>2.3223372553344184E-3</v>
      </c>
      <c r="O149" s="86"/>
    </row>
    <row r="150" spans="2:15">
      <c r="B150" s="6" t="s">
        <v>1564</v>
      </c>
      <c r="C150" s="17" t="s">
        <v>1565</v>
      </c>
      <c r="D150" s="6" t="s">
        <v>719</v>
      </c>
      <c r="E150" s="6"/>
      <c r="F150" s="6" t="s">
        <v>2256</v>
      </c>
      <c r="G150" s="6" t="s">
        <v>42</v>
      </c>
      <c r="H150" s="7">
        <v>0.43</v>
      </c>
      <c r="I150" s="7">
        <v>2425950</v>
      </c>
      <c r="J150" s="7">
        <v>0.15</v>
      </c>
      <c r="K150" s="7">
        <v>36.53</v>
      </c>
      <c r="L150" s="8">
        <v>0</v>
      </c>
      <c r="M150" s="8">
        <v>3.290827235046502E-5</v>
      </c>
      <c r="N150" s="8">
        <v>1.4427739759697982E-6</v>
      </c>
      <c r="O150" s="86"/>
    </row>
    <row r="151" spans="2:15">
      <c r="B151" s="6" t="s">
        <v>2411</v>
      </c>
      <c r="C151" s="17" t="s">
        <v>2412</v>
      </c>
      <c r="D151" s="6" t="s">
        <v>767</v>
      </c>
      <c r="E151" s="6"/>
      <c r="F151" s="6" t="s">
        <v>2256</v>
      </c>
      <c r="G151" s="6" t="s">
        <v>42</v>
      </c>
      <c r="H151" s="7">
        <v>0.18</v>
      </c>
      <c r="I151" s="7">
        <v>550700</v>
      </c>
      <c r="J151" s="7">
        <v>0</v>
      </c>
      <c r="K151" s="7">
        <v>3.4</v>
      </c>
      <c r="L151" s="8">
        <v>0</v>
      </c>
      <c r="M151" s="8">
        <v>3.0629106485513566E-6</v>
      </c>
      <c r="N151" s="8">
        <v>1.342850128195268E-7</v>
      </c>
      <c r="O151" s="86"/>
    </row>
    <row r="152" spans="2:15">
      <c r="B152" s="6" t="s">
        <v>1566</v>
      </c>
      <c r="C152" s="17" t="s">
        <v>1567</v>
      </c>
      <c r="D152" s="6" t="s">
        <v>767</v>
      </c>
      <c r="E152" s="6"/>
      <c r="F152" s="6" t="s">
        <v>2256</v>
      </c>
      <c r="G152" s="6" t="s">
        <v>42</v>
      </c>
      <c r="H152" s="7">
        <v>689.22</v>
      </c>
      <c r="I152" s="7">
        <v>22169</v>
      </c>
      <c r="J152" s="7">
        <v>0</v>
      </c>
      <c r="K152" s="7">
        <v>533.25</v>
      </c>
      <c r="L152" s="8">
        <v>0</v>
      </c>
      <c r="M152" s="8">
        <v>4.8038150098235613E-4</v>
      </c>
      <c r="N152" s="8">
        <v>2.1061024437062549E-5</v>
      </c>
      <c r="O152" s="86"/>
    </row>
    <row r="153" spans="2:15">
      <c r="B153" s="6" t="s">
        <v>1568</v>
      </c>
      <c r="C153" s="17" t="s">
        <v>1569</v>
      </c>
      <c r="D153" s="6" t="s">
        <v>767</v>
      </c>
      <c r="E153" s="6"/>
      <c r="F153" s="6" t="s">
        <v>2256</v>
      </c>
      <c r="G153" s="6" t="s">
        <v>42</v>
      </c>
      <c r="H153" s="7">
        <v>180</v>
      </c>
      <c r="I153" s="7">
        <v>9166</v>
      </c>
      <c r="J153" s="7">
        <v>0.35</v>
      </c>
      <c r="K153" s="7">
        <v>57.93</v>
      </c>
      <c r="L153" s="8">
        <v>0</v>
      </c>
      <c r="M153" s="8">
        <v>5.2186592314876493E-5</v>
      </c>
      <c r="N153" s="8">
        <v>2.2879796448927022E-6</v>
      </c>
      <c r="O153" s="86"/>
    </row>
    <row r="154" spans="2:15">
      <c r="B154" s="6" t="s">
        <v>1570</v>
      </c>
      <c r="C154" s="17" t="s">
        <v>1571</v>
      </c>
      <c r="D154" s="6" t="s">
        <v>767</v>
      </c>
      <c r="E154" s="6"/>
      <c r="F154" s="6" t="s">
        <v>2256</v>
      </c>
      <c r="G154" s="6" t="s">
        <v>42</v>
      </c>
      <c r="H154" s="7">
        <v>1590.35</v>
      </c>
      <c r="I154" s="7">
        <v>5148</v>
      </c>
      <c r="J154" s="7">
        <v>0.28999999999999998</v>
      </c>
      <c r="K154" s="7">
        <v>286.02</v>
      </c>
      <c r="L154" s="8">
        <v>0</v>
      </c>
      <c r="M154" s="8">
        <v>2.5766285402901735E-4</v>
      </c>
      <c r="N154" s="8">
        <v>1.1296529225482663E-5</v>
      </c>
      <c r="O154" s="86"/>
    </row>
    <row r="155" spans="2:15">
      <c r="B155" s="6" t="s">
        <v>3740</v>
      </c>
      <c r="C155" s="17" t="s">
        <v>2408</v>
      </c>
      <c r="D155" s="6" t="s">
        <v>1148</v>
      </c>
      <c r="E155" s="90">
        <v>27495</v>
      </c>
      <c r="F155" s="6" t="s">
        <v>720</v>
      </c>
      <c r="G155" s="6" t="s">
        <v>42</v>
      </c>
      <c r="H155" s="7">
        <v>6284.58</v>
      </c>
      <c r="I155" s="7">
        <v>2531</v>
      </c>
      <c r="J155" s="7">
        <v>0</v>
      </c>
      <c r="K155" s="7">
        <v>555.12889210200001</v>
      </c>
      <c r="L155" s="8">
        <v>0.79</v>
      </c>
      <c r="M155" s="8">
        <v>5.0009123380521556E-4</v>
      </c>
      <c r="N155" s="8">
        <v>2.1925144233060815E-5</v>
      </c>
      <c r="O155" s="86"/>
    </row>
    <row r="156" spans="2:15">
      <c r="B156" s="6" t="s">
        <v>3741</v>
      </c>
      <c r="C156" s="17" t="s">
        <v>1512</v>
      </c>
      <c r="D156" s="6" t="s">
        <v>1148</v>
      </c>
      <c r="E156" s="90">
        <v>26031</v>
      </c>
      <c r="F156" s="6" t="s">
        <v>720</v>
      </c>
      <c r="G156" s="6" t="s">
        <v>46</v>
      </c>
      <c r="H156" s="7">
        <v>453.54</v>
      </c>
      <c r="I156" s="7">
        <v>7750</v>
      </c>
      <c r="J156" s="7">
        <v>0</v>
      </c>
      <c r="K156" s="7">
        <v>139.982286375</v>
      </c>
      <c r="L156" s="8">
        <v>0</v>
      </c>
      <c r="M156" s="8">
        <v>1.2610389280780969E-4</v>
      </c>
      <c r="N156" s="8">
        <v>5.5286832706981015E-6</v>
      </c>
      <c r="O156" s="86"/>
    </row>
    <row r="157" spans="2:15">
      <c r="B157" s="6" t="s">
        <v>3742</v>
      </c>
      <c r="C157" s="17" t="s">
        <v>1512</v>
      </c>
      <c r="D157" s="6" t="s">
        <v>1148</v>
      </c>
      <c r="E157" s="90">
        <v>27227</v>
      </c>
      <c r="F157" s="6" t="s">
        <v>720</v>
      </c>
      <c r="G157" s="6" t="s">
        <v>46</v>
      </c>
      <c r="H157" s="7">
        <v>173.55</v>
      </c>
      <c r="I157" s="7">
        <v>7748</v>
      </c>
      <c r="J157" s="7">
        <v>0</v>
      </c>
      <c r="K157" s="7">
        <v>53.551299555</v>
      </c>
      <c r="L157" s="8">
        <v>0</v>
      </c>
      <c r="M157" s="8">
        <v>4.8242013426697948E-5</v>
      </c>
      <c r="N157" s="8">
        <v>2.115040278601616E-6</v>
      </c>
      <c r="O157" s="86"/>
    </row>
    <row r="158" spans="2:15">
      <c r="B158" s="6" t="s">
        <v>3743</v>
      </c>
      <c r="C158" s="17" t="s">
        <v>1522</v>
      </c>
      <c r="D158" s="6" t="s">
        <v>1148</v>
      </c>
      <c r="E158" s="90">
        <v>10194</v>
      </c>
      <c r="F158" s="6" t="s">
        <v>720</v>
      </c>
      <c r="G158" s="6" t="s">
        <v>42</v>
      </c>
      <c r="H158" s="7">
        <v>3303.97</v>
      </c>
      <c r="I158" s="7">
        <v>1914.75</v>
      </c>
      <c r="J158" s="7">
        <v>0</v>
      </c>
      <c r="K158" s="7">
        <v>220.78705185675</v>
      </c>
      <c r="L158" s="8">
        <v>0.03</v>
      </c>
      <c r="M158" s="8">
        <v>1.9889735652773533E-4</v>
      </c>
      <c r="N158" s="8">
        <v>8.720115320285059E-6</v>
      </c>
      <c r="O158" s="86"/>
    </row>
    <row r="159" spans="2:15">
      <c r="B159" s="6" t="s">
        <v>2847</v>
      </c>
      <c r="C159" s="17" t="s">
        <v>2848</v>
      </c>
      <c r="D159" s="6" t="s">
        <v>1148</v>
      </c>
      <c r="E159" s="90">
        <v>20055</v>
      </c>
      <c r="F159" s="6" t="s">
        <v>720</v>
      </c>
      <c r="G159" s="6" t="s">
        <v>42</v>
      </c>
      <c r="H159" s="7">
        <v>1888.48</v>
      </c>
      <c r="I159" s="7">
        <v>3382</v>
      </c>
      <c r="J159" s="7">
        <v>0</v>
      </c>
      <c r="K159" s="7">
        <v>222.90069366399999</v>
      </c>
      <c r="L159" s="8">
        <v>0</v>
      </c>
      <c r="M159" s="8">
        <v>2.0080144358616161E-4</v>
      </c>
      <c r="N159" s="8">
        <v>8.8035948547504865E-6</v>
      </c>
      <c r="O159" s="86"/>
    </row>
    <row r="160" spans="2:15">
      <c r="B160" s="6" t="s">
        <v>2849</v>
      </c>
      <c r="C160" s="17" t="s">
        <v>2850</v>
      </c>
      <c r="D160" s="6" t="s">
        <v>767</v>
      </c>
      <c r="E160" s="90">
        <v>20059</v>
      </c>
      <c r="F160" s="6" t="s">
        <v>720</v>
      </c>
      <c r="G160" s="6" t="s">
        <v>42</v>
      </c>
      <c r="H160" s="7">
        <v>641.17999999999995</v>
      </c>
      <c r="I160" s="7">
        <v>4120</v>
      </c>
      <c r="J160" s="7">
        <v>0</v>
      </c>
      <c r="K160" s="7">
        <v>92.19398984</v>
      </c>
      <c r="L160" s="8">
        <v>0</v>
      </c>
      <c r="M160" s="8">
        <v>8.3053515650991638E-5</v>
      </c>
      <c r="N160" s="8">
        <v>3.6412562081022713E-6</v>
      </c>
      <c r="O160" s="86"/>
    </row>
    <row r="161" spans="2:15">
      <c r="B161" s="6" t="s">
        <v>2851</v>
      </c>
      <c r="C161" s="17" t="s">
        <v>2852</v>
      </c>
      <c r="D161" s="6" t="s">
        <v>1148</v>
      </c>
      <c r="E161" s="90">
        <v>20090</v>
      </c>
      <c r="F161" s="6" t="s">
        <v>720</v>
      </c>
      <c r="G161" s="6" t="s">
        <v>42</v>
      </c>
      <c r="H161" s="7">
        <v>394.11</v>
      </c>
      <c r="I161" s="7">
        <v>24303</v>
      </c>
      <c r="J161" s="7">
        <v>0</v>
      </c>
      <c r="K161" s="7">
        <v>334.274131017</v>
      </c>
      <c r="L161" s="8">
        <v>0</v>
      </c>
      <c r="M161" s="8">
        <v>3.0113288100800604E-4</v>
      </c>
      <c r="N161" s="8">
        <v>1.3202354696721772E-5</v>
      </c>
      <c r="O161" s="86"/>
    </row>
    <row r="162" spans="2:15">
      <c r="B162" s="6" t="s">
        <v>3744</v>
      </c>
      <c r="C162" s="17" t="s">
        <v>1541</v>
      </c>
      <c r="D162" s="6" t="s">
        <v>1148</v>
      </c>
      <c r="E162" s="90">
        <v>10267</v>
      </c>
      <c r="F162" s="6" t="s">
        <v>720</v>
      </c>
      <c r="G162" s="6" t="s">
        <v>42</v>
      </c>
      <c r="H162" s="7">
        <v>138.25</v>
      </c>
      <c r="I162" s="7">
        <v>15631.5</v>
      </c>
      <c r="J162" s="7">
        <v>0</v>
      </c>
      <c r="K162" s="7">
        <v>75.4208151375</v>
      </c>
      <c r="L162" s="8">
        <v>0</v>
      </c>
      <c r="M162" s="8">
        <v>6.794329935502121E-5</v>
      </c>
      <c r="N162" s="8">
        <v>2.9787897434112789E-6</v>
      </c>
      <c r="O162" s="86"/>
    </row>
    <row r="163" spans="2:15">
      <c r="B163" s="6" t="s">
        <v>2853</v>
      </c>
      <c r="C163" s="17" t="s">
        <v>2854</v>
      </c>
      <c r="D163" s="6" t="s">
        <v>119</v>
      </c>
      <c r="E163" s="90">
        <v>10267</v>
      </c>
      <c r="F163" s="6" t="s">
        <v>720</v>
      </c>
      <c r="G163" s="6" t="s">
        <v>46</v>
      </c>
      <c r="H163" s="7">
        <v>239.41</v>
      </c>
      <c r="I163" s="7">
        <v>3471.5</v>
      </c>
      <c r="J163" s="7">
        <v>0</v>
      </c>
      <c r="K163" s="7">
        <v>33.099028032375003</v>
      </c>
      <c r="L163" s="8">
        <v>0</v>
      </c>
      <c r="M163" s="8">
        <v>2.9817460416782722E-5</v>
      </c>
      <c r="N163" s="8">
        <v>1.3072657069533395E-6</v>
      </c>
      <c r="O163" s="86"/>
    </row>
    <row r="164" spans="2:15">
      <c r="B164" s="6" t="s">
        <v>3745</v>
      </c>
      <c r="C164" s="17" t="s">
        <v>1514</v>
      </c>
      <c r="D164" s="6" t="s">
        <v>1148</v>
      </c>
      <c r="E164" s="90">
        <v>27226</v>
      </c>
      <c r="F164" s="6" t="s">
        <v>720</v>
      </c>
      <c r="G164" s="6" t="s">
        <v>46</v>
      </c>
      <c r="H164" s="7">
        <v>45.76</v>
      </c>
      <c r="I164" s="7">
        <v>7067</v>
      </c>
      <c r="J164" s="7">
        <v>0</v>
      </c>
      <c r="K164" s="7">
        <v>12.878844264</v>
      </c>
      <c r="L164" s="8">
        <v>0</v>
      </c>
      <c r="M164" s="8">
        <v>1.1601985069776517E-5</v>
      </c>
      <c r="N164" s="8">
        <v>5.0865757855644978E-7</v>
      </c>
      <c r="O164" s="86"/>
    </row>
    <row r="165" spans="2:15">
      <c r="B165" s="6" t="s">
        <v>3746</v>
      </c>
      <c r="C165" s="17" t="s">
        <v>1545</v>
      </c>
      <c r="D165" s="6" t="s">
        <v>1148</v>
      </c>
      <c r="E165" s="90">
        <v>12119</v>
      </c>
      <c r="F165" s="6" t="s">
        <v>720</v>
      </c>
      <c r="G165" s="6" t="s">
        <v>42</v>
      </c>
      <c r="H165" s="7">
        <v>874.95</v>
      </c>
      <c r="I165" s="7">
        <v>4185</v>
      </c>
      <c r="J165" s="7">
        <v>0</v>
      </c>
      <c r="K165" s="7">
        <v>127.792134675</v>
      </c>
      <c r="L165" s="8">
        <v>0.02</v>
      </c>
      <c r="M165" s="8">
        <v>1.1512232061681368E-4</v>
      </c>
      <c r="N165" s="8">
        <v>5.0472260126667848E-6</v>
      </c>
      <c r="O165" s="86"/>
    </row>
    <row r="166" spans="2:15">
      <c r="B166" s="6" t="s">
        <v>3747</v>
      </c>
      <c r="C166" s="17" t="s">
        <v>1551</v>
      </c>
      <c r="D166" s="6" t="s">
        <v>1148</v>
      </c>
      <c r="E166" s="90">
        <v>12119</v>
      </c>
      <c r="F166" s="6" t="s">
        <v>720</v>
      </c>
      <c r="G166" s="6" t="s">
        <v>42</v>
      </c>
      <c r="H166" s="7">
        <v>1353.41</v>
      </c>
      <c r="I166" s="7">
        <v>10537.5</v>
      </c>
      <c r="J166" s="7">
        <v>0</v>
      </c>
      <c r="K166" s="7">
        <v>497.7283698375</v>
      </c>
      <c r="L166" s="8">
        <v>0.05</v>
      </c>
      <c r="M166" s="8">
        <v>4.4838162472393722E-4</v>
      </c>
      <c r="N166" s="8">
        <v>1.9658076624785547E-5</v>
      </c>
      <c r="O166" s="86"/>
    </row>
    <row r="167" spans="2:15">
      <c r="B167" s="6" t="s">
        <v>3748</v>
      </c>
      <c r="C167" s="17" t="s">
        <v>1514</v>
      </c>
      <c r="D167" s="6" t="s">
        <v>1148</v>
      </c>
      <c r="E167" s="90">
        <v>12119</v>
      </c>
      <c r="F167" s="6" t="s">
        <v>720</v>
      </c>
      <c r="G167" s="6" t="s">
        <v>46</v>
      </c>
      <c r="H167" s="7">
        <v>56.42</v>
      </c>
      <c r="I167" s="7">
        <v>7068.5</v>
      </c>
      <c r="J167" s="7">
        <v>0</v>
      </c>
      <c r="K167" s="7">
        <v>15.88239996525</v>
      </c>
      <c r="L167" s="8">
        <v>0</v>
      </c>
      <c r="M167" s="8">
        <v>1.4307756464151741E-5</v>
      </c>
      <c r="N167" s="8">
        <v>6.2728478909954363E-7</v>
      </c>
      <c r="O167" s="86"/>
    </row>
    <row r="168" spans="2:15">
      <c r="B168" s="6" t="s">
        <v>3749</v>
      </c>
      <c r="C168" s="17" t="s">
        <v>1553</v>
      </c>
      <c r="D168" s="6" t="s">
        <v>1148</v>
      </c>
      <c r="E168" s="90">
        <v>27255</v>
      </c>
      <c r="F168" s="6" t="s">
        <v>720</v>
      </c>
      <c r="G168" s="6" t="s">
        <v>42</v>
      </c>
      <c r="H168" s="7">
        <v>42.5</v>
      </c>
      <c r="I168" s="7">
        <v>42307</v>
      </c>
      <c r="J168" s="7">
        <v>0</v>
      </c>
      <c r="K168" s="7">
        <v>62.751857749999999</v>
      </c>
      <c r="L168" s="8">
        <v>0</v>
      </c>
      <c r="M168" s="8">
        <v>5.6530392152604398E-5</v>
      </c>
      <c r="N168" s="8">
        <v>2.4784217712964329E-6</v>
      </c>
      <c r="O168" s="86"/>
    </row>
    <row r="169" spans="2:15">
      <c r="B169" s="6" t="s">
        <v>3750</v>
      </c>
      <c r="C169" s="17" t="s">
        <v>1565</v>
      </c>
      <c r="D169" s="6" t="s">
        <v>1148</v>
      </c>
      <c r="E169" s="90">
        <v>10395</v>
      </c>
      <c r="F169" s="6" t="s">
        <v>720</v>
      </c>
      <c r="G169" s="6" t="s">
        <v>42</v>
      </c>
      <c r="H169" s="7">
        <v>138.79</v>
      </c>
      <c r="I169" s="7">
        <v>24259.5</v>
      </c>
      <c r="J169" s="7">
        <v>0</v>
      </c>
      <c r="K169" s="7">
        <v>117.5074625745</v>
      </c>
      <c r="L169" s="8">
        <v>0</v>
      </c>
      <c r="M169" s="8">
        <v>1.0585731129520177E-4</v>
      </c>
      <c r="N169" s="8">
        <v>4.6410267994725872E-6</v>
      </c>
      <c r="O169" s="86"/>
    </row>
    <row r="170" spans="2:15">
      <c r="B170" s="6" t="s">
        <v>3751</v>
      </c>
      <c r="C170" s="17" t="s">
        <v>1567</v>
      </c>
      <c r="D170" s="6" t="s">
        <v>1148</v>
      </c>
      <c r="E170" s="90">
        <v>25014</v>
      </c>
      <c r="F170" s="6" t="s">
        <v>720</v>
      </c>
      <c r="G170" s="6" t="s">
        <v>42</v>
      </c>
      <c r="H170" s="7">
        <v>272.02</v>
      </c>
      <c r="I170" s="7">
        <v>22169</v>
      </c>
      <c r="J170" s="7">
        <v>0</v>
      </c>
      <c r="K170" s="7">
        <v>210.46135716200001</v>
      </c>
      <c r="L170" s="8">
        <v>0</v>
      </c>
      <c r="M170" s="8">
        <v>1.8959539175295885E-4</v>
      </c>
      <c r="N170" s="8">
        <v>8.3122958954453471E-6</v>
      </c>
      <c r="O170" s="86"/>
    </row>
    <row r="171" spans="2:15">
      <c r="B171" s="6" t="s">
        <v>3752</v>
      </c>
      <c r="C171" s="17" t="s">
        <v>1571</v>
      </c>
      <c r="D171" s="6" t="s">
        <v>1148</v>
      </c>
      <c r="E171" s="90">
        <v>12311</v>
      </c>
      <c r="F171" s="6" t="s">
        <v>720</v>
      </c>
      <c r="G171" s="6" t="s">
        <v>42</v>
      </c>
      <c r="H171" s="7">
        <v>291.83</v>
      </c>
      <c r="I171" s="7">
        <v>5148</v>
      </c>
      <c r="J171" s="7">
        <v>0</v>
      </c>
      <c r="K171" s="7">
        <v>52.431695316000003</v>
      </c>
      <c r="L171" s="8">
        <v>0</v>
      </c>
      <c r="M171" s="8">
        <v>4.7233411148522556E-5</v>
      </c>
      <c r="N171" s="8">
        <v>2.0708208463701714E-6</v>
      </c>
      <c r="O171" s="86"/>
    </row>
    <row r="172" spans="2:15">
      <c r="B172" s="6" t="s">
        <v>2855</v>
      </c>
      <c r="C172" s="17" t="s">
        <v>2856</v>
      </c>
      <c r="D172" s="6" t="s">
        <v>1148</v>
      </c>
      <c r="E172" s="90">
        <v>12517</v>
      </c>
      <c r="F172" s="6" t="s">
        <v>119</v>
      </c>
      <c r="G172" s="6" t="s">
        <v>42</v>
      </c>
      <c r="H172" s="7">
        <v>57.17</v>
      </c>
      <c r="I172" s="7">
        <v>5507</v>
      </c>
      <c r="J172" s="7">
        <v>0</v>
      </c>
      <c r="K172" s="7">
        <v>10.987748131</v>
      </c>
      <c r="L172" s="8">
        <v>0</v>
      </c>
      <c r="M172" s="8">
        <v>9.8983796335412245E-6</v>
      </c>
      <c r="N172" s="8">
        <v>4.339676172438431E-7</v>
      </c>
      <c r="O172" s="86"/>
    </row>
    <row r="173" spans="2:15">
      <c r="B173" s="13" t="s">
        <v>1572</v>
      </c>
      <c r="C173" s="14"/>
      <c r="D173" s="13"/>
      <c r="E173" s="13"/>
      <c r="F173" s="13"/>
      <c r="G173" s="13"/>
      <c r="H173" s="15">
        <v>541730.90123887616</v>
      </c>
      <c r="K173" s="15">
        <v>50888.005768346004</v>
      </c>
      <c r="L173" s="15">
        <v>2.7699999999999999E-2</v>
      </c>
      <c r="M173" s="16">
        <v>4.58427690445323E-2</v>
      </c>
      <c r="N173" s="16">
        <v>2.0098519138124988E-3</v>
      </c>
      <c r="O173" s="86"/>
    </row>
    <row r="174" spans="2:15">
      <c r="B174" s="6" t="s">
        <v>1573</v>
      </c>
      <c r="C174" s="17" t="s">
        <v>1574</v>
      </c>
      <c r="D174" s="6" t="s">
        <v>767</v>
      </c>
      <c r="E174" s="6"/>
      <c r="F174" s="6" t="s">
        <v>1499</v>
      </c>
      <c r="G174" s="6" t="s">
        <v>42</v>
      </c>
      <c r="H174" s="7">
        <v>543.80599253127275</v>
      </c>
      <c r="I174" s="7">
        <v>5770</v>
      </c>
      <c r="J174" s="7">
        <v>0</v>
      </c>
      <c r="K174" s="7">
        <v>109.50784413400001</v>
      </c>
      <c r="M174" s="8">
        <v>9.8650806440567888E-5</v>
      </c>
      <c r="N174" s="8">
        <v>4.3250771333449807E-6</v>
      </c>
      <c r="O174" s="86"/>
    </row>
    <row r="175" spans="2:15">
      <c r="B175" s="6" t="s">
        <v>1575</v>
      </c>
      <c r="C175" s="17" t="s">
        <v>1576</v>
      </c>
      <c r="D175" s="6" t="s">
        <v>767</v>
      </c>
      <c r="E175" s="6"/>
      <c r="F175" s="6" t="s">
        <v>1499</v>
      </c>
      <c r="G175" s="6" t="s">
        <v>42</v>
      </c>
      <c r="H175" s="7">
        <v>7710.8884223322048</v>
      </c>
      <c r="I175" s="7">
        <v>12375</v>
      </c>
      <c r="J175" s="7">
        <v>0</v>
      </c>
      <c r="K175" s="7">
        <v>3330.2363234999998</v>
      </c>
      <c r="L175" s="8">
        <v>1E-4</v>
      </c>
      <c r="M175" s="8">
        <v>3.0000636168943146E-3</v>
      </c>
      <c r="N175" s="8">
        <v>1.3152965511566212E-4</v>
      </c>
      <c r="O175" s="86"/>
    </row>
    <row r="176" spans="2:15">
      <c r="B176" s="6" t="s">
        <v>1577</v>
      </c>
      <c r="C176" s="17" t="s">
        <v>1578</v>
      </c>
      <c r="D176" s="6" t="s">
        <v>767</v>
      </c>
      <c r="E176" s="6"/>
      <c r="F176" s="6" t="s">
        <v>1499</v>
      </c>
      <c r="G176" s="6" t="s">
        <v>42</v>
      </c>
      <c r="H176" s="7">
        <v>1.0150798183070124</v>
      </c>
      <c r="I176" s="7">
        <v>1096500</v>
      </c>
      <c r="J176" s="7">
        <v>0</v>
      </c>
      <c r="K176" s="7">
        <v>38.844922225000005</v>
      </c>
      <c r="L176" s="8">
        <v>0</v>
      </c>
      <c r="M176" s="8">
        <v>3.4993684095618168E-5</v>
      </c>
      <c r="N176" s="8">
        <v>1.5342031996934256E-6</v>
      </c>
      <c r="O176" s="86"/>
    </row>
    <row r="177" spans="2:15">
      <c r="B177" s="6" t="s">
        <v>1579</v>
      </c>
      <c r="C177" s="17" t="s">
        <v>1580</v>
      </c>
      <c r="D177" s="6" t="s">
        <v>767</v>
      </c>
      <c r="E177" s="6"/>
      <c r="F177" s="6" t="s">
        <v>1499</v>
      </c>
      <c r="G177" s="6" t="s">
        <v>42</v>
      </c>
      <c r="H177" s="7">
        <v>99803.995604198499</v>
      </c>
      <c r="I177" s="7">
        <v>8818</v>
      </c>
      <c r="J177" s="7">
        <v>0</v>
      </c>
      <c r="K177" s="7">
        <v>30714.5</v>
      </c>
      <c r="L177" s="8">
        <v>5.0000000000000001E-4</v>
      </c>
      <c r="M177" s="8">
        <v>2.7669343857332541E-2</v>
      </c>
      <c r="N177" s="8">
        <v>1.2130873606603987E-3</v>
      </c>
      <c r="O177" s="86"/>
    </row>
    <row r="178" spans="2:15">
      <c r="B178" s="6" t="s">
        <v>1581</v>
      </c>
      <c r="C178" s="17" t="s">
        <v>1582</v>
      </c>
      <c r="D178" s="6" t="s">
        <v>719</v>
      </c>
      <c r="E178" s="6"/>
      <c r="F178" s="6" t="s">
        <v>1499</v>
      </c>
      <c r="G178" s="6" t="s">
        <v>42</v>
      </c>
      <c r="H178" s="7">
        <v>112.63518805057544</v>
      </c>
      <c r="I178" s="7">
        <v>10482</v>
      </c>
      <c r="J178" s="7">
        <v>0</v>
      </c>
      <c r="K178" s="7">
        <v>41.204407236000002</v>
      </c>
      <c r="L178" s="8">
        <v>0</v>
      </c>
      <c r="M178" s="8">
        <v>3.7119240497173813E-5</v>
      </c>
      <c r="N178" s="8">
        <v>1.6273924570315479E-6</v>
      </c>
      <c r="O178" s="86"/>
    </row>
    <row r="179" spans="2:15">
      <c r="B179" s="6" t="s">
        <v>1583</v>
      </c>
      <c r="C179" s="17" t="s">
        <v>1584</v>
      </c>
      <c r="D179" s="6" t="s">
        <v>719</v>
      </c>
      <c r="E179" s="6"/>
      <c r="F179" s="6" t="s">
        <v>1499</v>
      </c>
      <c r="G179" s="6" t="s">
        <v>42</v>
      </c>
      <c r="H179" s="7">
        <v>1717.5654982605215</v>
      </c>
      <c r="I179" s="7">
        <v>11571</v>
      </c>
      <c r="J179" s="7">
        <v>0.23</v>
      </c>
      <c r="K179" s="7">
        <v>693.60086827500004</v>
      </c>
      <c r="L179" s="8">
        <v>0</v>
      </c>
      <c r="M179" s="8">
        <v>6.2483455449528367E-4</v>
      </c>
      <c r="N179" s="8">
        <v>2.7394176908218617E-5</v>
      </c>
      <c r="O179" s="86"/>
    </row>
    <row r="180" spans="2:15">
      <c r="B180" s="6" t="s">
        <v>1585</v>
      </c>
      <c r="C180" s="17" t="s">
        <v>1586</v>
      </c>
      <c r="D180" s="6" t="s">
        <v>719</v>
      </c>
      <c r="E180" s="6"/>
      <c r="F180" s="6" t="s">
        <v>1499</v>
      </c>
      <c r="G180" s="6" t="s">
        <v>42</v>
      </c>
      <c r="H180" s="7">
        <v>43489.136225540315</v>
      </c>
      <c r="I180" s="7">
        <v>9950</v>
      </c>
      <c r="J180" s="7">
        <v>0</v>
      </c>
      <c r="K180" s="7">
        <v>15101.82</v>
      </c>
      <c r="L180" s="8">
        <v>2.7099999999999999E-2</v>
      </c>
      <c r="M180" s="8">
        <v>1.3604566261913484E-2</v>
      </c>
      <c r="N180" s="8">
        <v>5.9645532126417235E-4</v>
      </c>
      <c r="O180" s="86"/>
    </row>
    <row r="181" spans="2:15">
      <c r="B181" s="6" t="s">
        <v>1587</v>
      </c>
      <c r="C181" s="17" t="s">
        <v>1588</v>
      </c>
      <c r="D181" s="6" t="s">
        <v>767</v>
      </c>
      <c r="E181" s="6"/>
      <c r="F181" s="6" t="s">
        <v>1499</v>
      </c>
      <c r="G181" s="6" t="s">
        <v>42</v>
      </c>
      <c r="H181" s="7">
        <v>31.004160008722046</v>
      </c>
      <c r="I181" s="7">
        <v>5046</v>
      </c>
      <c r="J181" s="7">
        <v>0</v>
      </c>
      <c r="K181" s="7">
        <v>5.46</v>
      </c>
      <c r="L181" s="8">
        <v>0</v>
      </c>
      <c r="M181" s="8">
        <v>4.918674159144237E-6</v>
      </c>
      <c r="N181" s="8">
        <v>2.1564593235135773E-7</v>
      </c>
      <c r="O181" s="86"/>
    </row>
    <row r="182" spans="2:15">
      <c r="B182" s="6" t="s">
        <v>2857</v>
      </c>
      <c r="C182" s="17" t="s">
        <v>2858</v>
      </c>
      <c r="D182" s="6" t="s">
        <v>119</v>
      </c>
      <c r="E182" s="90">
        <v>20082</v>
      </c>
      <c r="F182" s="6" t="s">
        <v>720</v>
      </c>
      <c r="G182" s="6" t="s">
        <v>42</v>
      </c>
      <c r="H182" s="7">
        <v>159.16</v>
      </c>
      <c r="I182" s="7">
        <v>11450</v>
      </c>
      <c r="J182" s="7">
        <v>0</v>
      </c>
      <c r="K182" s="7">
        <v>63.601131799999997</v>
      </c>
      <c r="L182" s="8">
        <v>0</v>
      </c>
      <c r="M182" s="8">
        <v>5.7295465838275966E-5</v>
      </c>
      <c r="N182" s="8">
        <v>2.5119643526762979E-6</v>
      </c>
      <c r="O182" s="86"/>
    </row>
    <row r="183" spans="2:15">
      <c r="B183" s="6" t="s">
        <v>2859</v>
      </c>
      <c r="C183" s="17" t="s">
        <v>2860</v>
      </c>
      <c r="D183" s="6" t="s">
        <v>1148</v>
      </c>
      <c r="E183" s="90">
        <v>10271</v>
      </c>
      <c r="F183" s="6" t="s">
        <v>720</v>
      </c>
      <c r="G183" s="6" t="s">
        <v>42</v>
      </c>
      <c r="H183" s="7">
        <v>381.61</v>
      </c>
      <c r="I183" s="7">
        <v>1867</v>
      </c>
      <c r="J183" s="7">
        <v>0</v>
      </c>
      <c r="K183" s="7">
        <v>24.865058863000002</v>
      </c>
      <c r="L183" s="8">
        <v>0</v>
      </c>
      <c r="M183" s="8">
        <v>2.2399839284805584E-5</v>
      </c>
      <c r="N183" s="8">
        <v>9.820602200518363E-7</v>
      </c>
      <c r="O183" s="86"/>
    </row>
    <row r="184" spans="2:15">
      <c r="B184" s="6" t="s">
        <v>2861</v>
      </c>
      <c r="C184" s="17" t="s">
        <v>2862</v>
      </c>
      <c r="D184" s="6" t="s">
        <v>767</v>
      </c>
      <c r="E184" s="90">
        <v>10339</v>
      </c>
      <c r="F184" s="6" t="s">
        <v>720</v>
      </c>
      <c r="G184" s="6" t="s">
        <v>42</v>
      </c>
      <c r="H184" s="7">
        <v>2767.14</v>
      </c>
      <c r="I184" s="7">
        <v>2930</v>
      </c>
      <c r="J184" s="7">
        <v>0</v>
      </c>
      <c r="K184" s="7">
        <v>282.95943498000003</v>
      </c>
      <c r="L184" s="8">
        <v>0</v>
      </c>
      <c r="M184" s="8">
        <v>2.5490572544362275E-4</v>
      </c>
      <c r="N184" s="8">
        <v>1.1175650398145694E-5</v>
      </c>
      <c r="O184" s="86"/>
    </row>
    <row r="185" spans="2:15">
      <c r="B185" s="6" t="s">
        <v>2863</v>
      </c>
      <c r="C185" s="17" t="s">
        <v>1385</v>
      </c>
      <c r="D185" s="6" t="s">
        <v>1148</v>
      </c>
      <c r="E185" s="90">
        <v>12517</v>
      </c>
      <c r="F185" s="6" t="s">
        <v>720</v>
      </c>
      <c r="G185" s="6" t="s">
        <v>42</v>
      </c>
      <c r="H185" s="7">
        <v>204.31</v>
      </c>
      <c r="I185" s="7">
        <v>8155</v>
      </c>
      <c r="J185" s="7">
        <v>0</v>
      </c>
      <c r="K185" s="7">
        <v>58.148566944999999</v>
      </c>
      <c r="L185" s="8">
        <v>0</v>
      </c>
      <c r="M185" s="8">
        <v>5.2383489674659385E-5</v>
      </c>
      <c r="N185" s="8">
        <v>2.2966120757783636E-6</v>
      </c>
      <c r="O185" s="86"/>
    </row>
    <row r="186" spans="2:15">
      <c r="B186" s="6" t="s">
        <v>2864</v>
      </c>
      <c r="C186" s="17" t="s">
        <v>2865</v>
      </c>
      <c r="D186" s="6" t="s">
        <v>767</v>
      </c>
      <c r="E186" s="90">
        <v>20007</v>
      </c>
      <c r="F186" s="6" t="s">
        <v>2766</v>
      </c>
      <c r="G186" s="6" t="s">
        <v>42</v>
      </c>
      <c r="H186" s="7">
        <v>720.53</v>
      </c>
      <c r="I186" s="7">
        <v>12061</v>
      </c>
      <c r="J186" s="7">
        <v>0</v>
      </c>
      <c r="K186" s="7">
        <v>303.291900317</v>
      </c>
      <c r="L186" s="8">
        <v>0</v>
      </c>
      <c r="M186" s="8">
        <v>2.7322235032362232E-4</v>
      </c>
      <c r="N186" s="8">
        <v>1.1978693153566762E-5</v>
      </c>
      <c r="O186" s="86"/>
    </row>
    <row r="187" spans="2:15">
      <c r="B187" s="6" t="s">
        <v>1589</v>
      </c>
      <c r="C187" s="17" t="s">
        <v>1590</v>
      </c>
      <c r="D187" s="6" t="s">
        <v>767</v>
      </c>
      <c r="E187" s="6"/>
      <c r="F187" s="6" t="s">
        <v>1499</v>
      </c>
      <c r="G187" s="6" t="s">
        <v>42</v>
      </c>
      <c r="H187" s="7">
        <v>600.08160556501662</v>
      </c>
      <c r="I187" s="7">
        <v>5231</v>
      </c>
      <c r="J187" s="7">
        <v>0</v>
      </c>
      <c r="K187" s="7">
        <v>109.55203806700001</v>
      </c>
      <c r="L187" s="8"/>
      <c r="M187" s="8">
        <v>9.8690618813505272E-5</v>
      </c>
      <c r="N187" s="8">
        <v>4.3268225988918772E-6</v>
      </c>
      <c r="O187" s="86"/>
    </row>
    <row r="188" spans="2:15">
      <c r="B188" s="6" t="s">
        <v>1591</v>
      </c>
      <c r="C188" s="17" t="s">
        <v>1592</v>
      </c>
      <c r="D188" s="6" t="s">
        <v>767</v>
      </c>
      <c r="E188" s="6"/>
      <c r="F188" s="6" t="s">
        <v>1499</v>
      </c>
      <c r="G188" s="6" t="s">
        <v>42</v>
      </c>
      <c r="H188" s="7">
        <v>0.80381076505533033</v>
      </c>
      <c r="I188" s="7">
        <v>371200</v>
      </c>
      <c r="J188" s="7">
        <v>0</v>
      </c>
      <c r="K188" s="7">
        <v>10.413272004</v>
      </c>
      <c r="L188" s="8">
        <v>0</v>
      </c>
      <c r="M188" s="8">
        <v>9.3808593256803885E-6</v>
      </c>
      <c r="N188" s="8">
        <v>4.1127834251481157E-7</v>
      </c>
      <c r="O188" s="86"/>
    </row>
    <row r="189" spans="2:15">
      <c r="B189" s="13" t="s">
        <v>1501</v>
      </c>
      <c r="C189" s="14"/>
      <c r="D189" s="13"/>
      <c r="E189" s="13"/>
      <c r="F189" s="13"/>
      <c r="G189" s="13"/>
      <c r="H189" s="15">
        <v>10680.02</v>
      </c>
      <c r="K189" s="15">
        <v>2290.37</v>
      </c>
      <c r="L189" s="15">
        <v>4.0000000000000002E-4</v>
      </c>
      <c r="M189" s="16">
        <v>2.063293724153697E-3</v>
      </c>
      <c r="N189" s="16">
        <v>9.0459519062193993E-5</v>
      </c>
      <c r="O189" s="86"/>
    </row>
    <row r="190" spans="2:15">
      <c r="B190" s="6" t="s">
        <v>1593</v>
      </c>
      <c r="C190" s="17" t="s">
        <v>1594</v>
      </c>
      <c r="D190" s="6" t="s">
        <v>767</v>
      </c>
      <c r="E190" s="6"/>
      <c r="F190" s="6" t="s">
        <v>119</v>
      </c>
      <c r="G190" s="6" t="s">
        <v>42</v>
      </c>
      <c r="H190" s="7">
        <v>4.0199999999999996</v>
      </c>
      <c r="I190" s="7">
        <v>188900</v>
      </c>
      <c r="J190" s="7">
        <v>0</v>
      </c>
      <c r="K190" s="7">
        <v>26.5</v>
      </c>
      <c r="L190" s="8">
        <v>0</v>
      </c>
      <c r="M190" s="8">
        <v>2.3872685937238515E-5</v>
      </c>
      <c r="N190" s="8">
        <v>1.0466331881521942E-6</v>
      </c>
      <c r="O190" s="86"/>
    </row>
    <row r="191" spans="2:15">
      <c r="B191" s="6" t="s">
        <v>1595</v>
      </c>
      <c r="C191" s="17" t="s">
        <v>1596</v>
      </c>
      <c r="D191" s="6" t="s">
        <v>1148</v>
      </c>
      <c r="E191" s="6"/>
      <c r="F191" s="6" t="s">
        <v>119</v>
      </c>
      <c r="G191" s="6" t="s">
        <v>42</v>
      </c>
      <c r="H191" s="7">
        <v>10676</v>
      </c>
      <c r="I191" s="7">
        <v>6076</v>
      </c>
      <c r="J191" s="7">
        <v>0</v>
      </c>
      <c r="K191" s="7">
        <v>2263.87</v>
      </c>
      <c r="L191" s="8">
        <v>4.0000000000000002E-4</v>
      </c>
      <c r="M191" s="8">
        <v>2.0394210382164587E-3</v>
      </c>
      <c r="N191" s="8">
        <v>8.9412885874041797E-5</v>
      </c>
      <c r="O191" s="86"/>
    </row>
    <row r="192" spans="2:15">
      <c r="B192" s="13" t="s">
        <v>1502</v>
      </c>
      <c r="C192" s="14"/>
      <c r="D192" s="13"/>
      <c r="E192" s="13"/>
      <c r="F192" s="13"/>
      <c r="G192" s="13"/>
      <c r="H192" s="15">
        <v>0</v>
      </c>
      <c r="K192" s="15">
        <v>0</v>
      </c>
      <c r="M192" s="16">
        <v>0</v>
      </c>
      <c r="N192" s="16">
        <v>0</v>
      </c>
      <c r="O192" s="86"/>
    </row>
    <row r="195" spans="2:7">
      <c r="B195" s="6" t="s">
        <v>177</v>
      </c>
      <c r="C195" s="17"/>
      <c r="D195" s="6"/>
      <c r="E195" s="6"/>
      <c r="F195" s="6"/>
      <c r="G195" s="6"/>
    </row>
    <row r="199" spans="2:7">
      <c r="B199" s="5" t="s">
        <v>83</v>
      </c>
    </row>
  </sheetData>
  <dataValidations count="1">
    <dataValidation allowBlank="1" showInputMessage="1" showErrorMessage="1" sqref="P155:XFD172 B155:L172"/>
  </dataValidations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5"/>
  <sheetViews>
    <sheetView rightToLeft="1" zoomScale="75" zoomScaleNormal="75" workbookViewId="0">
      <pane xSplit="3" ySplit="13" topLeftCell="D71" activePane="bottomRight" state="frozen"/>
      <selection sqref="A1:XFD1048576"/>
      <selection pane="topRight" sqref="A1:XFD1048576"/>
      <selection pane="bottomLeft" sqref="A1:XFD1048576"/>
      <selection pane="bottomRight" activeCell="F97" sqref="F97"/>
    </sheetView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37.7109375" customWidth="1"/>
    <col min="7" max="7" width="8.7109375" customWidth="1"/>
    <col min="8" max="8" width="10.7109375" customWidth="1"/>
    <col min="9" max="9" width="15.7109375" customWidth="1"/>
    <col min="10" max="10" width="16.7109375" customWidth="1"/>
    <col min="11" max="12" width="13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2267</v>
      </c>
    </row>
    <row r="2" spans="2:15" ht="15.75">
      <c r="B2" s="1" t="s">
        <v>2244</v>
      </c>
    </row>
    <row r="3" spans="2:15" ht="15.75">
      <c r="B3" s="1" t="s">
        <v>1</v>
      </c>
    </row>
    <row r="4" spans="2:15" ht="15.75">
      <c r="B4" s="1" t="s">
        <v>2</v>
      </c>
    </row>
    <row r="6" spans="2:15" ht="15.75">
      <c r="B6" s="2" t="s">
        <v>178</v>
      </c>
    </row>
    <row r="7" spans="2:15" ht="15.75">
      <c r="B7" s="2" t="s">
        <v>1597</v>
      </c>
    </row>
    <row r="8" spans="2:15">
      <c r="B8" s="3" t="s">
        <v>85</v>
      </c>
      <c r="C8" s="3" t="s">
        <v>86</v>
      </c>
      <c r="D8" s="3" t="s">
        <v>180</v>
      </c>
      <c r="E8" s="3" t="s">
        <v>87</v>
      </c>
      <c r="F8" s="3" t="s">
        <v>253</v>
      </c>
      <c r="G8" s="3" t="s">
        <v>88</v>
      </c>
      <c r="H8" s="3" t="s">
        <v>89</v>
      </c>
      <c r="I8" s="3" t="s">
        <v>90</v>
      </c>
      <c r="J8" s="3" t="s">
        <v>183</v>
      </c>
      <c r="K8" s="3" t="s">
        <v>41</v>
      </c>
      <c r="L8" s="3" t="s">
        <v>93</v>
      </c>
      <c r="M8" s="3" t="s">
        <v>184</v>
      </c>
      <c r="N8" s="3" t="s">
        <v>185</v>
      </c>
      <c r="O8" s="3" t="s">
        <v>95</v>
      </c>
    </row>
    <row r="9" spans="2:15" ht="13.5" thickBot="1">
      <c r="B9" s="4"/>
      <c r="C9" s="4"/>
      <c r="D9" s="4"/>
      <c r="E9" s="4"/>
      <c r="F9" s="4"/>
      <c r="G9" s="4"/>
      <c r="H9" s="4"/>
      <c r="I9" s="4"/>
      <c r="J9" s="4" t="s">
        <v>2283</v>
      </c>
      <c r="K9" s="4" t="s">
        <v>189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1598</v>
      </c>
      <c r="C11" s="12"/>
      <c r="D11" s="3"/>
      <c r="E11" s="3"/>
      <c r="F11" s="3"/>
      <c r="G11" s="3"/>
      <c r="H11" s="3"/>
      <c r="I11" s="3"/>
      <c r="J11" s="9">
        <v>12228785.979999999</v>
      </c>
      <c r="L11" s="9">
        <v>862983.95709204057</v>
      </c>
      <c r="N11" s="10">
        <v>1</v>
      </c>
      <c r="O11" s="10">
        <v>3.4084062276809005E-2</v>
      </c>
    </row>
    <row r="12" spans="2:15">
      <c r="B12" s="3" t="s">
        <v>1599</v>
      </c>
      <c r="C12" s="12"/>
      <c r="D12" s="3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1600</v>
      </c>
      <c r="C13" s="14"/>
      <c r="D13" s="13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3" t="s">
        <v>1602</v>
      </c>
      <c r="C14" s="12"/>
      <c r="D14" s="3"/>
      <c r="E14" s="3"/>
      <c r="F14" s="3"/>
      <c r="G14" s="3"/>
      <c r="H14" s="3"/>
      <c r="I14" s="3"/>
      <c r="J14" s="9">
        <v>12228785.979999999</v>
      </c>
      <c r="L14" s="9">
        <v>862983.95709204057</v>
      </c>
      <c r="N14" s="10">
        <v>1</v>
      </c>
      <c r="O14" s="10">
        <v>3.4084062276809005E-2</v>
      </c>
    </row>
    <row r="15" spans="2:15">
      <c r="B15" s="13" t="s">
        <v>1603</v>
      </c>
      <c r="C15" s="14"/>
      <c r="D15" s="13"/>
      <c r="E15" s="13"/>
      <c r="F15" s="13"/>
      <c r="G15" s="13"/>
      <c r="H15" s="13"/>
      <c r="I15" s="13"/>
      <c r="J15" s="15">
        <v>12228785.979999999</v>
      </c>
      <c r="L15" s="15">
        <v>862983.95709204057</v>
      </c>
      <c r="N15" s="16">
        <v>1</v>
      </c>
      <c r="O15" s="16">
        <v>3.4084062276809005E-2</v>
      </c>
    </row>
    <row r="16" spans="2:15">
      <c r="B16" s="6" t="s">
        <v>2413</v>
      </c>
      <c r="C16" s="17" t="s">
        <v>2414</v>
      </c>
      <c r="D16" s="6" t="s">
        <v>119</v>
      </c>
      <c r="E16" s="6"/>
      <c r="F16" s="6" t="s">
        <v>119</v>
      </c>
      <c r="G16" s="90">
        <v>0</v>
      </c>
      <c r="H16" s="6" t="s">
        <v>2763</v>
      </c>
      <c r="I16" s="6" t="s">
        <v>46</v>
      </c>
      <c r="J16" s="7">
        <v>842554.23</v>
      </c>
      <c r="K16" s="7">
        <v>1820</v>
      </c>
      <c r="L16" s="7">
        <v>61069.59</v>
      </c>
      <c r="N16" s="8">
        <v>7.0765614468412064E-2</v>
      </c>
      <c r="O16" s="8">
        <v>2.411979610598013E-3</v>
      </c>
    </row>
    <row r="17" spans="2:15">
      <c r="B17" s="6" t="s">
        <v>1604</v>
      </c>
      <c r="C17" s="17" t="s">
        <v>1605</v>
      </c>
      <c r="D17" s="6" t="s">
        <v>119</v>
      </c>
      <c r="E17" s="6"/>
      <c r="F17" s="6" t="s">
        <v>119</v>
      </c>
      <c r="G17" s="90">
        <v>0</v>
      </c>
      <c r="H17" s="6" t="s">
        <v>2763</v>
      </c>
      <c r="I17" s="6" t="s">
        <v>42</v>
      </c>
      <c r="J17" s="7">
        <v>50877.15</v>
      </c>
      <c r="K17" s="7">
        <v>11147</v>
      </c>
      <c r="L17" s="7">
        <v>19792.75</v>
      </c>
      <c r="N17" s="8">
        <v>2.2935246753247613E-2</v>
      </c>
      <c r="O17" s="8">
        <v>7.8172637867167318E-4</v>
      </c>
    </row>
    <row r="18" spans="2:15">
      <c r="B18" s="6" t="s">
        <v>1606</v>
      </c>
      <c r="C18" s="17" t="s">
        <v>1607</v>
      </c>
      <c r="D18" s="6" t="s">
        <v>1148</v>
      </c>
      <c r="E18" s="6"/>
      <c r="F18" s="6" t="s">
        <v>1608</v>
      </c>
      <c r="G18" s="6" t="s">
        <v>489</v>
      </c>
      <c r="H18" s="6" t="s">
        <v>167</v>
      </c>
      <c r="I18" s="6" t="s">
        <v>42</v>
      </c>
      <c r="J18" s="7">
        <v>158760.65</v>
      </c>
      <c r="K18" s="7">
        <v>10000</v>
      </c>
      <c r="L18" s="7">
        <v>55407.47</v>
      </c>
      <c r="N18" s="8">
        <v>6.4204519150859007E-2</v>
      </c>
      <c r="O18" s="8">
        <v>2.1883508291904549E-3</v>
      </c>
    </row>
    <row r="19" spans="2:15">
      <c r="B19" s="6" t="s">
        <v>1609</v>
      </c>
      <c r="C19" s="17" t="s">
        <v>1610</v>
      </c>
      <c r="D19" s="6" t="s">
        <v>119</v>
      </c>
      <c r="E19" s="6"/>
      <c r="F19" s="6" t="s">
        <v>119</v>
      </c>
      <c r="G19" s="6" t="s">
        <v>496</v>
      </c>
      <c r="H19" s="6" t="s">
        <v>167</v>
      </c>
      <c r="I19" s="6" t="s">
        <v>42</v>
      </c>
      <c r="J19" s="7">
        <v>1327.13</v>
      </c>
      <c r="K19" s="7">
        <v>1245500</v>
      </c>
      <c r="L19" s="7">
        <v>57687.75</v>
      </c>
      <c r="N19" s="8">
        <v>6.6846839417951526E-2</v>
      </c>
      <c r="O19" s="8">
        <v>2.278411837729311E-3</v>
      </c>
    </row>
    <row r="20" spans="2:15">
      <c r="B20" s="6" t="s">
        <v>1611</v>
      </c>
      <c r="C20" s="17">
        <v>701003634</v>
      </c>
      <c r="D20" s="6" t="s">
        <v>119</v>
      </c>
      <c r="E20" s="6"/>
      <c r="F20" s="6" t="s">
        <v>119</v>
      </c>
      <c r="G20" s="90">
        <v>0</v>
      </c>
      <c r="H20" s="6" t="s">
        <v>2763</v>
      </c>
      <c r="I20" s="6" t="s">
        <v>42</v>
      </c>
      <c r="J20" s="7">
        <v>5454134.1600000001</v>
      </c>
      <c r="K20" s="7">
        <v>101</v>
      </c>
      <c r="L20" s="7">
        <v>19225.28</v>
      </c>
      <c r="M20" s="61"/>
      <c r="N20" s="8">
        <v>2.2277679488715629E-2</v>
      </c>
      <c r="O20" s="8">
        <v>7.5931381507617405E-4</v>
      </c>
    </row>
    <row r="21" spans="2:15">
      <c r="B21" s="6" t="s">
        <v>1612</v>
      </c>
      <c r="C21" s="17" t="s">
        <v>1613</v>
      </c>
      <c r="D21" s="6" t="s">
        <v>741</v>
      </c>
      <c r="E21" s="6"/>
      <c r="F21" s="6" t="s">
        <v>1601</v>
      </c>
      <c r="G21" s="90">
        <v>0</v>
      </c>
      <c r="H21" s="6" t="s">
        <v>2763</v>
      </c>
      <c r="I21" s="6" t="s">
        <v>46</v>
      </c>
      <c r="J21" s="7">
        <v>27715.81</v>
      </c>
      <c r="K21" s="7">
        <v>3158</v>
      </c>
      <c r="L21" s="7">
        <v>3485.74</v>
      </c>
      <c r="M21" s="61">
        <v>5.3E-3</v>
      </c>
      <c r="N21" s="8">
        <v>4.0391712630971103E-3</v>
      </c>
      <c r="O21" s="8">
        <v>1.3767136487809921E-4</v>
      </c>
    </row>
    <row r="22" spans="2:15">
      <c r="B22" s="6" t="s">
        <v>1614</v>
      </c>
      <c r="C22" s="17" t="s">
        <v>1615</v>
      </c>
      <c r="D22" s="6" t="s">
        <v>119</v>
      </c>
      <c r="E22" s="6"/>
      <c r="F22" s="6" t="s">
        <v>119</v>
      </c>
      <c r="G22" s="90">
        <v>0</v>
      </c>
      <c r="H22" s="6" t="s">
        <v>2763</v>
      </c>
      <c r="I22" s="6" t="s">
        <v>42</v>
      </c>
      <c r="J22" s="7">
        <v>21087.57</v>
      </c>
      <c r="K22" s="7">
        <v>11610</v>
      </c>
      <c r="L22" s="7">
        <v>8544.4500000000007</v>
      </c>
      <c r="M22" s="61"/>
      <c r="N22" s="8">
        <v>9.9010531189848081E-3</v>
      </c>
      <c r="O22" s="8">
        <v>3.3746811111347232E-4</v>
      </c>
    </row>
    <row r="23" spans="2:15">
      <c r="B23" s="6" t="s">
        <v>1616</v>
      </c>
      <c r="C23" s="17" t="s">
        <v>1617</v>
      </c>
      <c r="D23" s="6" t="s">
        <v>119</v>
      </c>
      <c r="E23" s="6"/>
      <c r="F23" s="6" t="s">
        <v>1618</v>
      </c>
      <c r="G23" s="6" t="s">
        <v>923</v>
      </c>
      <c r="H23" s="6" t="s">
        <v>167</v>
      </c>
      <c r="I23" s="6" t="s">
        <v>42</v>
      </c>
      <c r="J23" s="7">
        <v>12496.25</v>
      </c>
      <c r="K23" s="7">
        <v>122113</v>
      </c>
      <c r="L23" s="7">
        <v>53255.8</v>
      </c>
      <c r="M23" s="61">
        <v>5.5999999999999999E-3</v>
      </c>
      <c r="N23" s="8">
        <v>6.1711228305394869E-2</v>
      </c>
      <c r="O23" s="8">
        <v>2.1033693487394573E-3</v>
      </c>
    </row>
    <row r="24" spans="2:15">
      <c r="B24" s="6" t="s">
        <v>1619</v>
      </c>
      <c r="C24" s="17" t="s">
        <v>1615</v>
      </c>
      <c r="D24" s="6" t="s">
        <v>119</v>
      </c>
      <c r="E24" s="6"/>
      <c r="F24" s="6" t="s">
        <v>119</v>
      </c>
      <c r="G24" s="90">
        <v>0</v>
      </c>
      <c r="H24" s="6" t="s">
        <v>2763</v>
      </c>
      <c r="I24" s="6" t="s">
        <v>42</v>
      </c>
      <c r="J24" s="7">
        <v>10419.290000000001</v>
      </c>
      <c r="K24" s="7">
        <v>8692</v>
      </c>
      <c r="L24" s="7">
        <v>3160.7</v>
      </c>
      <c r="M24" s="61"/>
      <c r="N24" s="8">
        <v>3.662524632150142E-3</v>
      </c>
      <c r="O24" s="8">
        <v>1.2483371765255246E-4</v>
      </c>
    </row>
    <row r="25" spans="2:15">
      <c r="B25" s="6" t="s">
        <v>1620</v>
      </c>
      <c r="C25" s="17" t="s">
        <v>1615</v>
      </c>
      <c r="D25" s="6" t="s">
        <v>119</v>
      </c>
      <c r="E25" s="6"/>
      <c r="F25" s="6" t="s">
        <v>119</v>
      </c>
      <c r="G25" s="90">
        <v>0</v>
      </c>
      <c r="H25" s="6" t="s">
        <v>2763</v>
      </c>
      <c r="I25" s="6" t="s">
        <v>42</v>
      </c>
      <c r="J25" s="7">
        <v>31259.439999999999</v>
      </c>
      <c r="K25" s="7">
        <v>8314</v>
      </c>
      <c r="L25" s="7">
        <v>9070.19</v>
      </c>
      <c r="M25" s="61"/>
      <c r="N25" s="8">
        <v>1.0510264907546397E-2</v>
      </c>
      <c r="O25" s="8">
        <v>3.5823252365457169E-4</v>
      </c>
    </row>
    <row r="26" spans="2:15">
      <c r="B26" s="6" t="s">
        <v>1621</v>
      </c>
      <c r="C26" s="17" t="s">
        <v>1622</v>
      </c>
      <c r="D26" s="6" t="s">
        <v>119</v>
      </c>
      <c r="E26" s="6"/>
      <c r="F26" s="6" t="s">
        <v>119</v>
      </c>
      <c r="G26" s="90">
        <v>0</v>
      </c>
      <c r="H26" s="6" t="s">
        <v>2763</v>
      </c>
      <c r="I26" s="6" t="s">
        <v>46</v>
      </c>
      <c r="J26" s="7">
        <v>750095.33</v>
      </c>
      <c r="K26" s="7">
        <v>1847</v>
      </c>
      <c r="L26" s="7">
        <v>55174.59</v>
      </c>
      <c r="M26" s="61"/>
      <c r="N26" s="8">
        <v>6.3934664771659724E-2</v>
      </c>
      <c r="O26" s="8">
        <v>2.179153095724157E-3</v>
      </c>
    </row>
    <row r="27" spans="2:15">
      <c r="B27" s="6" t="s">
        <v>1623</v>
      </c>
      <c r="C27" s="17" t="s">
        <v>1624</v>
      </c>
      <c r="D27" s="6" t="s">
        <v>119</v>
      </c>
      <c r="E27" s="6"/>
      <c r="F27" s="6" t="s">
        <v>1601</v>
      </c>
      <c r="G27" s="6" t="s">
        <v>324</v>
      </c>
      <c r="H27" s="6" t="s">
        <v>103</v>
      </c>
      <c r="I27" s="6" t="s">
        <v>42</v>
      </c>
      <c r="J27" s="7">
        <v>134055.71</v>
      </c>
      <c r="K27" s="7">
        <v>2204</v>
      </c>
      <c r="L27" s="7">
        <v>10311.51</v>
      </c>
      <c r="M27" s="61">
        <v>4.5999999999999999E-3</v>
      </c>
      <c r="N27" s="8">
        <v>1.1948669399076949E-2</v>
      </c>
      <c r="O27" s="8">
        <v>4.0725919192314083E-4</v>
      </c>
    </row>
    <row r="28" spans="2:15">
      <c r="B28" s="6" t="s">
        <v>1625</v>
      </c>
      <c r="C28" s="17" t="s">
        <v>1626</v>
      </c>
      <c r="D28" s="6" t="s">
        <v>119</v>
      </c>
      <c r="E28" s="6"/>
      <c r="F28" s="6" t="s">
        <v>119</v>
      </c>
      <c r="G28" s="90">
        <v>0</v>
      </c>
      <c r="H28" s="6" t="s">
        <v>2763</v>
      </c>
      <c r="I28" s="6" t="s">
        <v>42</v>
      </c>
      <c r="J28" s="7">
        <v>127603.73</v>
      </c>
      <c r="K28" s="7">
        <v>1729</v>
      </c>
      <c r="L28" s="7">
        <v>7699.88</v>
      </c>
      <c r="M28" s="61"/>
      <c r="N28" s="8">
        <v>8.9223906617522178E-3</v>
      </c>
      <c r="O28" s="8">
        <v>3.0411131897318177E-4</v>
      </c>
    </row>
    <row r="29" spans="2:15">
      <c r="B29" s="6" t="s">
        <v>2415</v>
      </c>
      <c r="C29" s="17" t="s">
        <v>2416</v>
      </c>
      <c r="D29" s="6" t="s">
        <v>119</v>
      </c>
      <c r="E29" s="6"/>
      <c r="F29" s="6" t="s">
        <v>119</v>
      </c>
      <c r="G29" s="6" t="s">
        <v>706</v>
      </c>
      <c r="H29" s="6" t="s">
        <v>167</v>
      </c>
      <c r="I29" s="6" t="s">
        <v>42</v>
      </c>
      <c r="J29" s="7">
        <v>984.5</v>
      </c>
      <c r="K29" s="7">
        <v>280100</v>
      </c>
      <c r="L29" s="7">
        <v>9623.98</v>
      </c>
      <c r="M29" s="61"/>
      <c r="N29" s="8">
        <v>1.1151980197209581E-2</v>
      </c>
      <c r="O29" s="8">
        <v>3.801047875514322E-4</v>
      </c>
    </row>
    <row r="30" spans="2:15">
      <c r="B30" s="6" t="s">
        <v>2417</v>
      </c>
      <c r="C30" s="17" t="s">
        <v>2418</v>
      </c>
      <c r="D30" s="6" t="s">
        <v>119</v>
      </c>
      <c r="E30" s="6"/>
      <c r="F30" s="6" t="s">
        <v>873</v>
      </c>
      <c r="G30" s="90">
        <v>0</v>
      </c>
      <c r="H30" s="6" t="s">
        <v>2763</v>
      </c>
      <c r="I30" s="6" t="s">
        <v>42</v>
      </c>
      <c r="J30" s="7">
        <v>833.57</v>
      </c>
      <c r="K30" s="7">
        <v>104923</v>
      </c>
      <c r="L30" s="7">
        <v>3052.37</v>
      </c>
      <c r="M30" s="61"/>
      <c r="N30" s="8">
        <v>3.5369950680026983E-3</v>
      </c>
      <c r="O30" s="8">
        <v>1.2055516017057029E-4</v>
      </c>
    </row>
    <row r="31" spans="2:15">
      <c r="B31" s="6" t="s">
        <v>1627</v>
      </c>
      <c r="C31" s="17" t="s">
        <v>1628</v>
      </c>
      <c r="D31" s="6" t="s">
        <v>119</v>
      </c>
      <c r="E31" s="6"/>
      <c r="F31" s="6" t="s">
        <v>119</v>
      </c>
      <c r="G31" s="90">
        <v>0</v>
      </c>
      <c r="H31" s="6" t="s">
        <v>2763</v>
      </c>
      <c r="I31" s="6" t="s">
        <v>42</v>
      </c>
      <c r="J31" s="7">
        <v>407.07</v>
      </c>
      <c r="K31" s="7">
        <v>239580</v>
      </c>
      <c r="L31" s="7">
        <v>3403.62</v>
      </c>
      <c r="M31" s="61"/>
      <c r="N31" s="8">
        <v>3.9440130630806047E-3</v>
      </c>
      <c r="O31" s="8">
        <v>1.3442798686258759E-4</v>
      </c>
    </row>
    <row r="32" spans="2:15">
      <c r="B32" s="6" t="s">
        <v>1629</v>
      </c>
      <c r="C32" s="17" t="s">
        <v>1630</v>
      </c>
      <c r="D32" s="6" t="s">
        <v>119</v>
      </c>
      <c r="E32" s="6"/>
      <c r="F32" s="6" t="s">
        <v>119</v>
      </c>
      <c r="G32" s="90">
        <v>0</v>
      </c>
      <c r="H32" s="6" t="s">
        <v>2763</v>
      </c>
      <c r="I32" s="6" t="s">
        <v>42</v>
      </c>
      <c r="J32" s="7">
        <v>133994.34</v>
      </c>
      <c r="K32" s="7">
        <v>1635</v>
      </c>
      <c r="L32" s="7">
        <v>7645.92</v>
      </c>
      <c r="M32" s="61"/>
      <c r="N32" s="8">
        <v>8.8598634275475104E-3</v>
      </c>
      <c r="O32" s="8">
        <v>3.0198013682855183E-4</v>
      </c>
    </row>
    <row r="33" spans="2:15">
      <c r="B33" s="6" t="s">
        <v>1631</v>
      </c>
      <c r="C33" s="17" t="s">
        <v>1632</v>
      </c>
      <c r="D33" s="6" t="s">
        <v>1633</v>
      </c>
      <c r="E33" s="6"/>
      <c r="F33" s="6" t="s">
        <v>1608</v>
      </c>
      <c r="G33" s="6" t="s">
        <v>706</v>
      </c>
      <c r="H33" s="6" t="s">
        <v>167</v>
      </c>
      <c r="I33" s="6" t="s">
        <v>42</v>
      </c>
      <c r="J33" s="7">
        <v>8121.6</v>
      </c>
      <c r="K33" s="7">
        <v>118577</v>
      </c>
      <c r="L33" s="7">
        <v>33609.93</v>
      </c>
      <c r="M33" s="61"/>
      <c r="N33" s="8">
        <v>3.894618170337015E-2</v>
      </c>
      <c r="O33" s="8">
        <v>1.3274440826215876E-3</v>
      </c>
    </row>
    <row r="34" spans="2:15">
      <c r="B34" s="6" t="s">
        <v>1634</v>
      </c>
      <c r="C34" s="17" t="s">
        <v>1635</v>
      </c>
      <c r="D34" s="6" t="s">
        <v>119</v>
      </c>
      <c r="E34" s="6"/>
      <c r="F34" s="6" t="s">
        <v>119</v>
      </c>
      <c r="G34" s="90">
        <v>0</v>
      </c>
      <c r="H34" s="6" t="s">
        <v>2763</v>
      </c>
      <c r="I34" s="6" t="s">
        <v>51</v>
      </c>
      <c r="J34" s="7">
        <v>24176.2</v>
      </c>
      <c r="K34" s="7">
        <v>16684</v>
      </c>
      <c r="L34" s="7">
        <v>10799.85</v>
      </c>
      <c r="M34" s="61"/>
      <c r="N34" s="8">
        <v>1.2514543186169746E-2</v>
      </c>
      <c r="O34" s="8">
        <v>4.2654646932322544E-4</v>
      </c>
    </row>
    <row r="35" spans="2:15">
      <c r="B35" s="6" t="s">
        <v>1636</v>
      </c>
      <c r="C35" s="17" t="s">
        <v>1637</v>
      </c>
      <c r="D35" s="6" t="s">
        <v>741</v>
      </c>
      <c r="E35" s="6"/>
      <c r="F35" s="6" t="s">
        <v>1618</v>
      </c>
      <c r="G35" s="6" t="s">
        <v>896</v>
      </c>
      <c r="H35" s="6" t="s">
        <v>167</v>
      </c>
      <c r="I35" s="6" t="s">
        <v>42</v>
      </c>
      <c r="J35" s="7">
        <v>5.34</v>
      </c>
      <c r="K35" s="7">
        <v>975938</v>
      </c>
      <c r="L35" s="7">
        <v>181.84</v>
      </c>
      <c r="M35" s="61">
        <v>8.0000000000000004E-4</v>
      </c>
      <c r="N35" s="8">
        <v>2.1071075366538484E-4</v>
      </c>
      <c r="O35" s="8">
        <v>7.1818784503243393E-6</v>
      </c>
    </row>
    <row r="36" spans="2:15">
      <c r="B36" s="6" t="s">
        <v>1638</v>
      </c>
      <c r="C36" s="17" t="s">
        <v>1639</v>
      </c>
      <c r="D36" s="6" t="s">
        <v>119</v>
      </c>
      <c r="E36" s="6"/>
      <c r="F36" s="6" t="s">
        <v>119</v>
      </c>
      <c r="G36" s="90">
        <v>0</v>
      </c>
      <c r="H36" s="6" t="s">
        <v>2763</v>
      </c>
      <c r="I36" s="6" t="s">
        <v>46</v>
      </c>
      <c r="J36" s="7">
        <v>31471.98</v>
      </c>
      <c r="K36" s="7">
        <v>19885</v>
      </c>
      <c r="L36" s="7">
        <v>24923.3</v>
      </c>
      <c r="M36" s="61"/>
      <c r="N36" s="8">
        <v>2.8880374652598361E-2</v>
      </c>
      <c r="O36" s="8">
        <v>9.8436048823673889E-4</v>
      </c>
    </row>
    <row r="37" spans="2:15">
      <c r="B37" s="6" t="s">
        <v>1640</v>
      </c>
      <c r="C37" s="17" t="s">
        <v>1641</v>
      </c>
      <c r="D37" s="6" t="s">
        <v>741</v>
      </c>
      <c r="E37" s="6"/>
      <c r="F37" s="6" t="s">
        <v>1618</v>
      </c>
      <c r="G37" s="6" t="s">
        <v>706</v>
      </c>
      <c r="H37" s="6" t="s">
        <v>167</v>
      </c>
      <c r="I37" s="6" t="s">
        <v>42</v>
      </c>
      <c r="J37" s="7">
        <v>437343.08</v>
      </c>
      <c r="K37" s="7">
        <v>1046</v>
      </c>
      <c r="L37" s="7">
        <v>15965.38</v>
      </c>
      <c r="M37" s="61">
        <v>0.26750000000000002</v>
      </c>
      <c r="N37" s="8">
        <v>1.8500204863364834E-2</v>
      </c>
      <c r="O37" s="8">
        <v>6.3056213469665193E-4</v>
      </c>
    </row>
    <row r="38" spans="2:15">
      <c r="B38" s="6" t="s">
        <v>1642</v>
      </c>
      <c r="C38" s="17" t="s">
        <v>1643</v>
      </c>
      <c r="D38" s="6" t="s">
        <v>741</v>
      </c>
      <c r="E38" s="6"/>
      <c r="F38" s="6" t="s">
        <v>1618</v>
      </c>
      <c r="G38" s="6" t="s">
        <v>896</v>
      </c>
      <c r="H38" s="6" t="s">
        <v>167</v>
      </c>
      <c r="I38" s="6" t="s">
        <v>42</v>
      </c>
      <c r="J38" s="7">
        <v>756.18</v>
      </c>
      <c r="K38" s="7">
        <v>226500</v>
      </c>
      <c r="L38" s="7">
        <v>5977.5</v>
      </c>
      <c r="M38" s="61">
        <v>0</v>
      </c>
      <c r="N38" s="8">
        <v>6.9265482294040802E-3</v>
      </c>
      <c r="O38" s="8">
        <v>2.3608490121432982E-4</v>
      </c>
    </row>
    <row r="39" spans="2:15">
      <c r="B39" s="6" t="s">
        <v>1644</v>
      </c>
      <c r="C39" s="17" t="s">
        <v>1645</v>
      </c>
      <c r="D39" s="6" t="s">
        <v>119</v>
      </c>
      <c r="E39" s="6"/>
      <c r="F39" s="6" t="s">
        <v>1618</v>
      </c>
      <c r="G39" s="6" t="s">
        <v>247</v>
      </c>
      <c r="H39" s="6" t="s">
        <v>167</v>
      </c>
      <c r="I39" s="6" t="s">
        <v>46</v>
      </c>
      <c r="J39" s="7">
        <v>258892.05</v>
      </c>
      <c r="K39" s="7">
        <v>3516</v>
      </c>
      <c r="L39" s="7">
        <v>36251.279999999999</v>
      </c>
      <c r="M39" s="61">
        <v>4.4000000000000003E-3</v>
      </c>
      <c r="N39" s="8">
        <v>4.2006899087851365E-2</v>
      </c>
      <c r="O39" s="8">
        <v>1.4317657645659574E-3</v>
      </c>
    </row>
    <row r="40" spans="2:15">
      <c r="B40" s="6" t="s">
        <v>1646</v>
      </c>
      <c r="C40" s="17" t="s">
        <v>1647</v>
      </c>
      <c r="D40" s="6" t="s">
        <v>119</v>
      </c>
      <c r="E40" s="6"/>
      <c r="F40" s="6" t="s">
        <v>119</v>
      </c>
      <c r="G40" s="90">
        <v>0</v>
      </c>
      <c r="H40" s="6" t="s">
        <v>2763</v>
      </c>
      <c r="I40" s="6" t="s">
        <v>42</v>
      </c>
      <c r="J40" s="7">
        <v>31258.76</v>
      </c>
      <c r="K40" s="7">
        <v>26675</v>
      </c>
      <c r="L40" s="7">
        <v>29100.58</v>
      </c>
      <c r="M40" s="61"/>
      <c r="N40" s="8">
        <v>3.372088178563476E-2</v>
      </c>
      <c r="O40" s="8">
        <v>1.1493446348104898E-3</v>
      </c>
    </row>
    <row r="41" spans="2:15">
      <c r="B41" s="6" t="s">
        <v>1648</v>
      </c>
      <c r="C41" s="17" t="s">
        <v>1649</v>
      </c>
      <c r="D41" s="6" t="s">
        <v>119</v>
      </c>
      <c r="E41" s="6"/>
      <c r="F41" s="6" t="s">
        <v>1618</v>
      </c>
      <c r="G41" s="6" t="s">
        <v>677</v>
      </c>
      <c r="H41" s="6" t="s">
        <v>167</v>
      </c>
      <c r="I41" s="6" t="s">
        <v>42</v>
      </c>
      <c r="J41" s="7">
        <v>3515.37</v>
      </c>
      <c r="K41" s="7">
        <v>168100</v>
      </c>
      <c r="L41" s="7">
        <v>20623.57</v>
      </c>
      <c r="M41" s="61"/>
      <c r="N41" s="8">
        <v>2.3897976121704908E-2</v>
      </c>
      <c r="O41" s="8">
        <v>8.1454010642188475E-4</v>
      </c>
    </row>
    <row r="42" spans="2:15">
      <c r="B42" s="6" t="s">
        <v>1650</v>
      </c>
      <c r="C42" s="17" t="s">
        <v>1651</v>
      </c>
      <c r="D42" s="6" t="s">
        <v>119</v>
      </c>
      <c r="E42" s="6"/>
      <c r="F42" s="6" t="s">
        <v>1608</v>
      </c>
      <c r="G42" s="6" t="s">
        <v>489</v>
      </c>
      <c r="H42" s="6" t="s">
        <v>167</v>
      </c>
      <c r="I42" s="6" t="s">
        <v>42</v>
      </c>
      <c r="J42" s="7">
        <v>5272.77</v>
      </c>
      <c r="K42" s="7">
        <v>128100</v>
      </c>
      <c r="L42" s="7">
        <v>23572.9</v>
      </c>
      <c r="M42" s="61"/>
      <c r="N42" s="8">
        <v>2.7315571519350806E-2</v>
      </c>
      <c r="O42" s="8">
        <v>9.3102564079218335E-4</v>
      </c>
    </row>
    <row r="43" spans="2:15">
      <c r="B43" s="6" t="s">
        <v>1652</v>
      </c>
      <c r="C43" s="17" t="s">
        <v>1653</v>
      </c>
      <c r="D43" s="6" t="s">
        <v>119</v>
      </c>
      <c r="E43" s="6"/>
      <c r="F43" s="6" t="s">
        <v>1618</v>
      </c>
      <c r="G43" s="90">
        <v>0</v>
      </c>
      <c r="H43" s="6" t="s">
        <v>2763</v>
      </c>
      <c r="I43" s="6" t="s">
        <v>42</v>
      </c>
      <c r="J43" s="7">
        <v>7.6</v>
      </c>
      <c r="K43" s="7">
        <v>16484</v>
      </c>
      <c r="L43" s="7">
        <v>4.37</v>
      </c>
      <c r="M43" s="61"/>
      <c r="N43" s="8">
        <v>5.0638253053108877E-6</v>
      </c>
      <c r="O43" s="8">
        <v>1.7259573706509768E-7</v>
      </c>
    </row>
    <row r="44" spans="2:15">
      <c r="B44" s="6" t="s">
        <v>1652</v>
      </c>
      <c r="C44" s="17" t="s">
        <v>1654</v>
      </c>
      <c r="D44" s="6" t="s">
        <v>119</v>
      </c>
      <c r="E44" s="6"/>
      <c r="F44" s="6" t="s">
        <v>119</v>
      </c>
      <c r="G44" s="90">
        <v>0</v>
      </c>
      <c r="H44" s="6" t="s">
        <v>2763</v>
      </c>
      <c r="I44" s="6" t="s">
        <v>42</v>
      </c>
      <c r="J44" s="7">
        <v>18445.45</v>
      </c>
      <c r="K44" s="7">
        <v>12259</v>
      </c>
      <c r="L44" s="7">
        <v>7891.69</v>
      </c>
      <c r="M44" s="61"/>
      <c r="N44" s="8">
        <v>9.1446543532423055E-3</v>
      </c>
      <c r="O44" s="8">
        <v>3.1168696847580333E-4</v>
      </c>
    </row>
    <row r="45" spans="2:15">
      <c r="B45" s="6" t="s">
        <v>1655</v>
      </c>
      <c r="C45" s="17" t="s">
        <v>1656</v>
      </c>
      <c r="D45" s="6" t="s">
        <v>119</v>
      </c>
      <c r="E45" s="6"/>
      <c r="F45" s="6" t="s">
        <v>1601</v>
      </c>
      <c r="G45" s="90">
        <v>0</v>
      </c>
      <c r="H45" s="6" t="s">
        <v>2763</v>
      </c>
      <c r="I45" s="6" t="s">
        <v>42</v>
      </c>
      <c r="J45" s="7">
        <v>9597.27</v>
      </c>
      <c r="K45" s="7">
        <v>17503</v>
      </c>
      <c r="L45" s="7">
        <v>5862.54</v>
      </c>
      <c r="M45" s="61">
        <v>1.1000000000000001E-3</v>
      </c>
      <c r="N45" s="8">
        <v>6.7933360195417134E-3</v>
      </c>
      <c r="O45" s="8">
        <v>2.3154448795734958E-4</v>
      </c>
    </row>
    <row r="46" spans="2:15">
      <c r="B46" s="6" t="s">
        <v>1657</v>
      </c>
      <c r="C46" s="17" t="s">
        <v>1658</v>
      </c>
      <c r="D46" s="6" t="s">
        <v>119</v>
      </c>
      <c r="E46" s="6"/>
      <c r="F46" s="6" t="s">
        <v>119</v>
      </c>
      <c r="G46" s="90">
        <v>0</v>
      </c>
      <c r="H46" s="6" t="s">
        <v>2763</v>
      </c>
      <c r="I46" s="6" t="s">
        <v>46</v>
      </c>
      <c r="J46" s="7">
        <v>17254.36</v>
      </c>
      <c r="K46" s="7">
        <v>12760</v>
      </c>
      <c r="L46" s="7">
        <v>8768.1</v>
      </c>
      <c r="M46" s="61"/>
      <c r="N46" s="8">
        <v>1.0160212050228008E-2</v>
      </c>
      <c r="O46" s="8">
        <v>3.4630130026555675E-4</v>
      </c>
    </row>
    <row r="47" spans="2:15">
      <c r="B47" s="6" t="s">
        <v>1659</v>
      </c>
      <c r="C47" s="17" t="s">
        <v>1660</v>
      </c>
      <c r="D47" s="6" t="s">
        <v>741</v>
      </c>
      <c r="E47" s="6"/>
      <c r="F47" s="6" t="s">
        <v>1601</v>
      </c>
      <c r="G47" s="90">
        <v>0</v>
      </c>
      <c r="H47" s="6" t="s">
        <v>2763</v>
      </c>
      <c r="I47" s="6" t="s">
        <v>43</v>
      </c>
      <c r="J47" s="7">
        <v>9992.92</v>
      </c>
      <c r="K47" s="7">
        <v>2196800</v>
      </c>
      <c r="L47" s="7">
        <v>6809.65</v>
      </c>
      <c r="M47" s="61">
        <v>6.3E-3</v>
      </c>
      <c r="N47" s="8">
        <v>7.890818762084733E-3</v>
      </c>
      <c r="O47" s="8">
        <v>2.6895115810190897E-4</v>
      </c>
    </row>
    <row r="48" spans="2:15">
      <c r="B48" s="6" t="s">
        <v>1661</v>
      </c>
      <c r="C48" s="17" t="s">
        <v>1662</v>
      </c>
      <c r="D48" s="6" t="s">
        <v>119</v>
      </c>
      <c r="E48" s="6"/>
      <c r="F48" s="6" t="s">
        <v>918</v>
      </c>
      <c r="G48" s="90">
        <v>0</v>
      </c>
      <c r="H48" s="6" t="s">
        <v>2763</v>
      </c>
      <c r="I48" s="6" t="s">
        <v>42</v>
      </c>
      <c r="J48" s="7">
        <v>12006.5</v>
      </c>
      <c r="K48" s="7">
        <v>17162</v>
      </c>
      <c r="L48" s="7">
        <v>7191.34</v>
      </c>
      <c r="M48" s="61"/>
      <c r="N48" s="8">
        <v>8.3331097187859041E-3</v>
      </c>
      <c r="O48" s="8">
        <v>2.8402623061458114E-4</v>
      </c>
    </row>
    <row r="49" spans="2:17">
      <c r="B49" s="6" t="s">
        <v>1663</v>
      </c>
      <c r="C49" s="17" t="s">
        <v>1664</v>
      </c>
      <c r="D49" s="6" t="s">
        <v>119</v>
      </c>
      <c r="E49" s="6"/>
      <c r="F49" s="6" t="s">
        <v>1608</v>
      </c>
      <c r="G49" s="6" t="s">
        <v>241</v>
      </c>
      <c r="H49" s="6" t="s">
        <v>167</v>
      </c>
      <c r="I49" s="6" t="s">
        <v>42</v>
      </c>
      <c r="J49" s="7">
        <v>714.84</v>
      </c>
      <c r="K49" s="7">
        <v>1298400</v>
      </c>
      <c r="L49" s="7">
        <v>32392.37</v>
      </c>
      <c r="M49" s="61"/>
      <c r="N49" s="8">
        <v>3.7535309589243303E-2</v>
      </c>
      <c r="O49" s="8">
        <v>1.2793558296190751E-3</v>
      </c>
      <c r="Q49" s="41"/>
    </row>
    <row r="50" spans="2:17">
      <c r="B50" s="6" t="s">
        <v>1665</v>
      </c>
      <c r="C50" s="17" t="s">
        <v>1666</v>
      </c>
      <c r="D50" s="6" t="s">
        <v>119</v>
      </c>
      <c r="E50" s="6"/>
      <c r="F50" s="6" t="s">
        <v>119</v>
      </c>
      <c r="G50" s="6" t="s">
        <v>896</v>
      </c>
      <c r="H50" s="6" t="s">
        <v>167</v>
      </c>
      <c r="I50" s="6" t="s">
        <v>42</v>
      </c>
      <c r="J50" s="7">
        <v>444.3</v>
      </c>
      <c r="K50" s="7">
        <v>1068600</v>
      </c>
      <c r="L50" s="7">
        <v>16569.7</v>
      </c>
      <c r="M50" s="61"/>
      <c r="N50" s="8">
        <v>1.9200472805814602E-2</v>
      </c>
      <c r="O50" s="8">
        <v>6.5443011085756272E-4</v>
      </c>
    </row>
    <row r="51" spans="2:17">
      <c r="B51" s="6" t="s">
        <v>1667</v>
      </c>
      <c r="C51" s="17" t="s">
        <v>1668</v>
      </c>
      <c r="D51" s="6" t="s">
        <v>119</v>
      </c>
      <c r="E51" s="6"/>
      <c r="F51" s="6" t="s">
        <v>119</v>
      </c>
      <c r="G51" s="90">
        <v>0</v>
      </c>
      <c r="H51" s="6" t="s">
        <v>2763</v>
      </c>
      <c r="I51" s="6" t="s">
        <v>42</v>
      </c>
      <c r="J51" s="7">
        <v>2716.58</v>
      </c>
      <c r="K51" s="7">
        <v>362000</v>
      </c>
      <c r="L51" s="7">
        <v>34320.69</v>
      </c>
      <c r="M51" s="61"/>
      <c r="N51" s="8">
        <v>3.9769789134492063E-2</v>
      </c>
      <c r="O51" s="8">
        <v>1.3555159695955899E-3</v>
      </c>
    </row>
    <row r="52" spans="2:17">
      <c r="B52" s="6" t="s">
        <v>1669</v>
      </c>
      <c r="C52" s="17" t="s">
        <v>1670</v>
      </c>
      <c r="D52" s="6" t="s">
        <v>119</v>
      </c>
      <c r="E52" s="6"/>
      <c r="F52" s="6" t="s">
        <v>119</v>
      </c>
      <c r="G52" s="90">
        <v>0</v>
      </c>
      <c r="H52" s="6" t="s">
        <v>2763</v>
      </c>
      <c r="I52" s="6" t="s">
        <v>42</v>
      </c>
      <c r="J52" s="7">
        <v>45834.65</v>
      </c>
      <c r="K52" s="7">
        <v>18190</v>
      </c>
      <c r="L52" s="7">
        <v>29097.25</v>
      </c>
      <c r="M52" s="61"/>
      <c r="N52" s="8">
        <v>3.3717023081225907E-2</v>
      </c>
      <c r="O52" s="8">
        <v>1.1492131144891105E-3</v>
      </c>
    </row>
    <row r="53" spans="2:17">
      <c r="B53" s="6" t="s">
        <v>1671</v>
      </c>
      <c r="C53" s="17" t="s">
        <v>1672</v>
      </c>
      <c r="D53" s="6" t="s">
        <v>119</v>
      </c>
      <c r="E53" s="6"/>
      <c r="F53" s="6" t="s">
        <v>1608</v>
      </c>
      <c r="G53" s="6" t="s">
        <v>3819</v>
      </c>
      <c r="H53" s="6" t="s">
        <v>2264</v>
      </c>
      <c r="I53" s="6" t="s">
        <v>42</v>
      </c>
      <c r="J53" s="7">
        <v>4149.8100000000004</v>
      </c>
      <c r="K53" s="7">
        <v>103900</v>
      </c>
      <c r="L53" s="7">
        <v>15047.66</v>
      </c>
      <c r="M53" s="61"/>
      <c r="N53" s="8">
        <v>1.7436778373847696E-2</v>
      </c>
      <c r="O53" s="8">
        <v>5.9431624000114136E-4</v>
      </c>
    </row>
    <row r="54" spans="2:17">
      <c r="B54" s="6" t="s">
        <v>1673</v>
      </c>
      <c r="C54" s="17" t="s">
        <v>1674</v>
      </c>
      <c r="D54" s="6" t="s">
        <v>719</v>
      </c>
      <c r="E54" s="6"/>
      <c r="F54" s="6" t="s">
        <v>1618</v>
      </c>
      <c r="G54" s="6" t="s">
        <v>496</v>
      </c>
      <c r="H54" s="6" t="s">
        <v>167</v>
      </c>
      <c r="I54" s="6" t="s">
        <v>46</v>
      </c>
      <c r="J54" s="7">
        <v>2777615.08</v>
      </c>
      <c r="K54" s="7">
        <v>111</v>
      </c>
      <c r="L54" s="7">
        <v>12278.66</v>
      </c>
      <c r="M54" s="61">
        <v>2.3699999999999999E-2</v>
      </c>
      <c r="N54" s="8">
        <v>1.4228143987027134E-2</v>
      </c>
      <c r="O54" s="8">
        <v>4.849529457372385E-4</v>
      </c>
    </row>
    <row r="55" spans="2:17">
      <c r="B55" s="6" t="s">
        <v>3486</v>
      </c>
      <c r="C55" s="17" t="s">
        <v>1610</v>
      </c>
      <c r="D55" s="6" t="s">
        <v>119</v>
      </c>
      <c r="E55" s="6" t="s">
        <v>3487</v>
      </c>
      <c r="F55" s="6" t="s">
        <v>119</v>
      </c>
      <c r="G55" s="6" t="s">
        <v>496</v>
      </c>
      <c r="H55" s="6" t="s">
        <v>167</v>
      </c>
      <c r="I55" s="6" t="s">
        <v>42</v>
      </c>
      <c r="J55" s="7">
        <v>14252.28</v>
      </c>
      <c r="K55" s="7">
        <v>12446</v>
      </c>
      <c r="L55" s="7">
        <v>6190.6973031119996</v>
      </c>
      <c r="M55" s="61"/>
      <c r="N55" s="8">
        <v>7.1735948881048988E-3</v>
      </c>
      <c r="O55" s="8">
        <v>2.4450525491476611E-4</v>
      </c>
    </row>
    <row r="56" spans="2:17">
      <c r="B56" s="6" t="s">
        <v>3488</v>
      </c>
      <c r="C56" s="17" t="s">
        <v>1617</v>
      </c>
      <c r="D56" s="6" t="s">
        <v>119</v>
      </c>
      <c r="E56" s="6" t="s">
        <v>3474</v>
      </c>
      <c r="F56" s="6" t="s">
        <v>732</v>
      </c>
      <c r="G56" s="6" t="s">
        <v>923</v>
      </c>
      <c r="H56" s="6" t="s">
        <v>167</v>
      </c>
      <c r="I56" s="6" t="s">
        <v>42</v>
      </c>
      <c r="J56" s="7">
        <v>1341.99</v>
      </c>
      <c r="K56" s="7">
        <v>122108</v>
      </c>
      <c r="L56" s="7">
        <v>5718.983250708</v>
      </c>
      <c r="M56" s="61">
        <v>0</v>
      </c>
      <c r="N56" s="8">
        <v>6.6269867518499517E-3</v>
      </c>
      <c r="O56" s="8">
        <v>2.2587462915764201E-4</v>
      </c>
    </row>
    <row r="57" spans="2:17">
      <c r="B57" s="6" t="s">
        <v>3489</v>
      </c>
      <c r="C57" s="17" t="s">
        <v>1626</v>
      </c>
      <c r="D57" s="6" t="s">
        <v>119</v>
      </c>
      <c r="E57" s="6" t="s">
        <v>3490</v>
      </c>
      <c r="F57" s="6" t="s">
        <v>2766</v>
      </c>
      <c r="G57" s="90">
        <v>0</v>
      </c>
      <c r="H57" s="6" t="s">
        <v>2763</v>
      </c>
      <c r="I57" s="6" t="s">
        <v>42</v>
      </c>
      <c r="J57" s="7">
        <v>19272.78</v>
      </c>
      <c r="K57" s="7">
        <v>1729</v>
      </c>
      <c r="L57" s="7">
        <v>1162.960018038</v>
      </c>
      <c r="M57" s="61">
        <v>0.46</v>
      </c>
      <c r="N57" s="8">
        <v>1.3476032879646753E-3</v>
      </c>
      <c r="O57" s="8">
        <v>4.5931794391420576E-5</v>
      </c>
    </row>
    <row r="58" spans="2:17">
      <c r="B58" s="6" t="s">
        <v>3491</v>
      </c>
      <c r="C58" s="17" t="s">
        <v>2414</v>
      </c>
      <c r="D58" s="6" t="s">
        <v>119</v>
      </c>
      <c r="E58" s="6" t="s">
        <v>3492</v>
      </c>
      <c r="F58" s="6" t="s">
        <v>720</v>
      </c>
      <c r="G58" s="90">
        <v>0</v>
      </c>
      <c r="H58" s="6" t="s">
        <v>2763</v>
      </c>
      <c r="I58" s="6" t="s">
        <v>46</v>
      </c>
      <c r="J58" s="7">
        <v>127256.14</v>
      </c>
      <c r="K58" s="7">
        <v>1820</v>
      </c>
      <c r="L58" s="7">
        <v>9223.7159114099995</v>
      </c>
      <c r="M58" s="61">
        <v>0.34</v>
      </c>
      <c r="N58" s="8">
        <v>1.0688166142150259E-2</v>
      </c>
      <c r="O58" s="8">
        <v>3.642961204139309E-4</v>
      </c>
    </row>
    <row r="59" spans="2:17">
      <c r="B59" s="6" t="s">
        <v>3493</v>
      </c>
      <c r="C59" s="17" t="s">
        <v>1607</v>
      </c>
      <c r="D59" s="6" t="s">
        <v>119</v>
      </c>
      <c r="E59" s="6" t="s">
        <v>3494</v>
      </c>
      <c r="F59" s="6" t="s">
        <v>720</v>
      </c>
      <c r="G59" s="6" t="s">
        <v>489</v>
      </c>
      <c r="H59" s="6" t="s">
        <v>167</v>
      </c>
      <c r="I59" s="6" t="s">
        <v>42</v>
      </c>
      <c r="J59" s="7">
        <v>5061.9399999999996</v>
      </c>
      <c r="K59" s="7">
        <v>100</v>
      </c>
      <c r="L59" s="7">
        <v>17.666170600000001</v>
      </c>
      <c r="M59" s="61">
        <v>0</v>
      </c>
      <c r="N59" s="8">
        <v>2.047103014467259E-5</v>
      </c>
      <c r="O59" s="8">
        <v>6.9773586632145513E-7</v>
      </c>
    </row>
    <row r="60" spans="2:17">
      <c r="B60" s="6" t="s">
        <v>3495</v>
      </c>
      <c r="C60" s="17" t="s">
        <v>1607</v>
      </c>
      <c r="D60" s="6" t="s">
        <v>119</v>
      </c>
      <c r="E60" s="6" t="s">
        <v>3494</v>
      </c>
      <c r="F60" s="6" t="s">
        <v>720</v>
      </c>
      <c r="G60" s="6" t="s">
        <v>489</v>
      </c>
      <c r="H60" s="6" t="s">
        <v>167</v>
      </c>
      <c r="I60" s="6" t="s">
        <v>42</v>
      </c>
      <c r="J60" s="7">
        <v>19577.259999999998</v>
      </c>
      <c r="K60" s="7">
        <v>8683</v>
      </c>
      <c r="L60" s="7">
        <v>5932.6282654420002</v>
      </c>
      <c r="M60" s="61">
        <v>0</v>
      </c>
      <c r="N60" s="8">
        <v>6.8745522053885212E-3</v>
      </c>
      <c r="O60" s="8">
        <v>2.3431266549363706E-4</v>
      </c>
    </row>
    <row r="61" spans="2:17">
      <c r="B61" s="6" t="s">
        <v>2866</v>
      </c>
      <c r="C61" s="17">
        <v>555888222</v>
      </c>
      <c r="D61" s="6" t="s">
        <v>119</v>
      </c>
      <c r="E61" s="6" t="s">
        <v>2867</v>
      </c>
      <c r="F61" s="6" t="s">
        <v>119</v>
      </c>
      <c r="G61" s="90">
        <v>0</v>
      </c>
      <c r="H61" s="6" t="s">
        <v>2763</v>
      </c>
      <c r="I61" s="6" t="s">
        <v>42</v>
      </c>
      <c r="J61" s="7">
        <v>583824.97</v>
      </c>
      <c r="K61" s="7">
        <v>101.3292</v>
      </c>
      <c r="L61" s="7">
        <v>2064.6322485393298</v>
      </c>
      <c r="M61" s="61">
        <v>0.42</v>
      </c>
      <c r="N61" s="8">
        <v>2.3924341021314358E-3</v>
      </c>
      <c r="O61" s="8">
        <v>8.154387293020951E-5</v>
      </c>
    </row>
    <row r="62" spans="2:17">
      <c r="B62" s="6" t="s">
        <v>3496</v>
      </c>
      <c r="C62" s="17" t="s">
        <v>1613</v>
      </c>
      <c r="D62" s="6" t="s">
        <v>119</v>
      </c>
      <c r="E62" s="6" t="s">
        <v>3497</v>
      </c>
      <c r="F62" s="6" t="s">
        <v>119</v>
      </c>
      <c r="G62" s="90">
        <v>0</v>
      </c>
      <c r="H62" s="6" t="s">
        <v>2763</v>
      </c>
      <c r="I62" s="6" t="s">
        <v>46</v>
      </c>
      <c r="J62" s="7">
        <v>4186.08</v>
      </c>
      <c r="K62" s="7">
        <v>3158</v>
      </c>
      <c r="L62" s="7">
        <v>526.47218848800003</v>
      </c>
      <c r="M62" s="61"/>
      <c r="N62" s="8">
        <v>6.1006022668373856E-4</v>
      </c>
      <c r="O62" s="8">
        <v>2.0793330758892767E-5</v>
      </c>
    </row>
    <row r="63" spans="2:17">
      <c r="B63" s="6" t="s">
        <v>3498</v>
      </c>
      <c r="C63" s="17" t="s">
        <v>1615</v>
      </c>
      <c r="D63" s="6" t="s">
        <v>119</v>
      </c>
      <c r="E63" s="6" t="s">
        <v>3499</v>
      </c>
      <c r="F63" s="6" t="s">
        <v>720</v>
      </c>
      <c r="G63" s="90">
        <v>0</v>
      </c>
      <c r="H63" s="6" t="s">
        <v>2763</v>
      </c>
      <c r="I63" s="6" t="s">
        <v>42</v>
      </c>
      <c r="J63" s="7">
        <v>3184.98</v>
      </c>
      <c r="K63" s="7">
        <v>11610.07</v>
      </c>
      <c r="L63" s="7">
        <v>1290.5266421261399</v>
      </c>
      <c r="M63" s="61"/>
      <c r="N63" s="8">
        <v>1.4954236767909003E-3</v>
      </c>
      <c r="O63" s="8">
        <v>5.0970113729955752E-5</v>
      </c>
    </row>
    <row r="64" spans="2:17">
      <c r="B64" s="6" t="s">
        <v>3500</v>
      </c>
      <c r="C64" s="17" t="s">
        <v>1615</v>
      </c>
      <c r="D64" s="6" t="s">
        <v>119</v>
      </c>
      <c r="E64" s="6" t="s">
        <v>3499</v>
      </c>
      <c r="F64" s="6" t="s">
        <v>720</v>
      </c>
      <c r="G64" s="90">
        <v>0</v>
      </c>
      <c r="H64" s="6" t="s">
        <v>2763</v>
      </c>
      <c r="I64" s="6" t="s">
        <v>42</v>
      </c>
      <c r="J64" s="7">
        <v>4721.2</v>
      </c>
      <c r="K64" s="7">
        <v>8314.18</v>
      </c>
      <c r="L64" s="7">
        <v>1369.9264408984</v>
      </c>
      <c r="M64" s="61"/>
      <c r="N64" s="8">
        <v>1.5874297889784434E-3</v>
      </c>
      <c r="O64" s="8">
        <v>5.4106055787603046E-5</v>
      </c>
    </row>
    <row r="65" spans="2:15">
      <c r="B65" s="6" t="s">
        <v>3501</v>
      </c>
      <c r="C65" s="17" t="s">
        <v>1615</v>
      </c>
      <c r="D65" s="6" t="s">
        <v>119</v>
      </c>
      <c r="E65" s="6" t="s">
        <v>3499</v>
      </c>
      <c r="F65" s="6" t="s">
        <v>2766</v>
      </c>
      <c r="G65" s="90">
        <v>0</v>
      </c>
      <c r="H65" s="6" t="s">
        <v>2763</v>
      </c>
      <c r="I65" s="6" t="s">
        <v>42</v>
      </c>
      <c r="J65" s="7">
        <v>1573.73</v>
      </c>
      <c r="K65" s="7">
        <v>8691.75</v>
      </c>
      <c r="L65" s="7">
        <v>477.37852368975001</v>
      </c>
      <c r="M65" s="61"/>
      <c r="N65" s="8">
        <v>5.5317195617210729E-4</v>
      </c>
      <c r="O65" s="8">
        <v>1.8854347403954368E-5</v>
      </c>
    </row>
    <row r="66" spans="2:15">
      <c r="B66" s="6" t="s">
        <v>3502</v>
      </c>
      <c r="C66" s="17" t="s">
        <v>1674</v>
      </c>
      <c r="D66" s="6" t="s">
        <v>119</v>
      </c>
      <c r="E66" s="6" t="s">
        <v>3503</v>
      </c>
      <c r="F66" s="6" t="s">
        <v>720</v>
      </c>
      <c r="G66" s="6" t="s">
        <v>496</v>
      </c>
      <c r="H66" s="6" t="s">
        <v>167</v>
      </c>
      <c r="I66" s="6" t="s">
        <v>46</v>
      </c>
      <c r="J66" s="7">
        <v>298830.81</v>
      </c>
      <c r="K66" s="7">
        <v>111.5</v>
      </c>
      <c r="L66" s="7">
        <v>1326.9544764198799</v>
      </c>
      <c r="M66" s="61"/>
      <c r="N66" s="8">
        <v>1.5376351617140841E-3</v>
      </c>
      <c r="O66" s="8">
        <v>5.2408852610874132E-5</v>
      </c>
    </row>
    <row r="67" spans="2:15">
      <c r="B67" s="6" t="s">
        <v>3504</v>
      </c>
      <c r="C67" s="17" t="s">
        <v>3505</v>
      </c>
      <c r="D67" s="6" t="s">
        <v>119</v>
      </c>
      <c r="E67" s="6" t="s">
        <v>3506</v>
      </c>
      <c r="F67" s="6" t="s">
        <v>119</v>
      </c>
      <c r="G67" s="90">
        <v>0</v>
      </c>
      <c r="H67" s="6" t="s">
        <v>2763</v>
      </c>
      <c r="I67" s="6" t="s">
        <v>46</v>
      </c>
      <c r="J67" s="7">
        <v>2606.0300000000002</v>
      </c>
      <c r="K67" s="7">
        <v>12981</v>
      </c>
      <c r="L67" s="7">
        <v>1347.2349639997501</v>
      </c>
      <c r="M67" s="61"/>
      <c r="N67" s="8">
        <v>1.5611355841879948E-3</v>
      </c>
      <c r="O67" s="8">
        <v>5.3209842474006225E-5</v>
      </c>
    </row>
    <row r="68" spans="2:15">
      <c r="B68" s="6" t="s">
        <v>3507</v>
      </c>
      <c r="C68" s="17" t="s">
        <v>1622</v>
      </c>
      <c r="D68" s="6" t="s">
        <v>119</v>
      </c>
      <c r="E68" s="6" t="s">
        <v>3508</v>
      </c>
      <c r="F68" s="6" t="s">
        <v>2766</v>
      </c>
      <c r="G68" s="90">
        <v>0</v>
      </c>
      <c r="H68" s="6" t="s">
        <v>2763</v>
      </c>
      <c r="I68" s="6" t="s">
        <v>46</v>
      </c>
      <c r="J68" s="7">
        <v>113311.12</v>
      </c>
      <c r="K68" s="7">
        <v>1846.68</v>
      </c>
      <c r="L68" s="7">
        <v>8333.3565219247193</v>
      </c>
      <c r="M68" s="61"/>
      <c r="N68" s="8">
        <v>9.6564443098169136E-3</v>
      </c>
      <c r="O68" s="8">
        <v>3.2913084922833768E-4</v>
      </c>
    </row>
    <row r="69" spans="2:15">
      <c r="B69" s="6" t="s">
        <v>3509</v>
      </c>
      <c r="C69" s="17" t="s">
        <v>1624</v>
      </c>
      <c r="D69" s="6" t="s">
        <v>119</v>
      </c>
      <c r="E69" s="6" t="s">
        <v>3465</v>
      </c>
      <c r="F69" s="6" t="s">
        <v>720</v>
      </c>
      <c r="G69" s="6" t="s">
        <v>324</v>
      </c>
      <c r="H69" s="6" t="s">
        <v>103</v>
      </c>
      <c r="I69" s="6" t="s">
        <v>42</v>
      </c>
      <c r="J69" s="7">
        <v>20247.25</v>
      </c>
      <c r="K69" s="7">
        <v>2204</v>
      </c>
      <c r="L69" s="7">
        <v>1557.4103711</v>
      </c>
      <c r="M69" s="61"/>
      <c r="N69" s="8">
        <v>1.8046805601670023E-3</v>
      </c>
      <c r="O69" s="8">
        <v>6.1510844602478666E-5</v>
      </c>
    </row>
    <row r="70" spans="2:15">
      <c r="B70" s="6" t="s">
        <v>3510</v>
      </c>
      <c r="C70" s="17" t="s">
        <v>2416</v>
      </c>
      <c r="D70" s="6" t="s">
        <v>119</v>
      </c>
      <c r="E70" s="6" t="s">
        <v>3511</v>
      </c>
      <c r="F70" s="6" t="s">
        <v>720</v>
      </c>
      <c r="G70" s="6" t="s">
        <v>706</v>
      </c>
      <c r="H70" s="6" t="s">
        <v>167</v>
      </c>
      <c r="I70" s="6" t="s">
        <v>42</v>
      </c>
      <c r="J70" s="7">
        <v>10572.72</v>
      </c>
      <c r="K70" s="7">
        <v>2801</v>
      </c>
      <c r="L70" s="7">
        <v>1033.535186328</v>
      </c>
      <c r="M70" s="61"/>
      <c r="N70" s="8">
        <v>1.1976296637201211E-3</v>
      </c>
      <c r="O70" s="8">
        <v>4.082008404279044E-5</v>
      </c>
    </row>
    <row r="71" spans="2:15">
      <c r="B71" s="6" t="s">
        <v>2868</v>
      </c>
      <c r="C71" s="17">
        <v>70752167</v>
      </c>
      <c r="D71" s="6" t="s">
        <v>119</v>
      </c>
      <c r="E71" s="6" t="s">
        <v>2869</v>
      </c>
      <c r="F71" s="6" t="s">
        <v>720</v>
      </c>
      <c r="G71" s="90">
        <v>0</v>
      </c>
      <c r="H71" s="6" t="s">
        <v>2763</v>
      </c>
      <c r="I71" s="6" t="s">
        <v>42</v>
      </c>
      <c r="J71" s="7">
        <v>61.49</v>
      </c>
      <c r="K71" s="7">
        <v>239580</v>
      </c>
      <c r="L71" s="7">
        <v>514.13891957999999</v>
      </c>
      <c r="M71" s="61"/>
      <c r="N71" s="8">
        <v>5.9576880352732334E-4</v>
      </c>
      <c r="O71" s="8">
        <v>2.0306221002005282E-5</v>
      </c>
    </row>
    <row r="72" spans="2:15">
      <c r="B72" s="6" t="s">
        <v>3512</v>
      </c>
      <c r="C72" s="17" t="s">
        <v>1628</v>
      </c>
      <c r="D72" s="6" t="s">
        <v>119</v>
      </c>
      <c r="E72" s="6" t="s">
        <v>2869</v>
      </c>
      <c r="F72" s="6" t="s">
        <v>720</v>
      </c>
      <c r="G72" s="90">
        <v>0</v>
      </c>
      <c r="H72" s="6" t="s">
        <v>2763</v>
      </c>
      <c r="I72" s="6" t="s">
        <v>42</v>
      </c>
      <c r="J72" s="7">
        <v>125.89</v>
      </c>
      <c r="K72" s="7">
        <v>104923</v>
      </c>
      <c r="L72" s="7">
        <v>460.98560080300001</v>
      </c>
      <c r="M72" s="61">
        <v>0</v>
      </c>
      <c r="N72" s="8">
        <v>5.3417632739820927E-4</v>
      </c>
      <c r="O72" s="8">
        <v>1.8206899209837682E-5</v>
      </c>
    </row>
    <row r="73" spans="2:15">
      <c r="B73" s="6" t="s">
        <v>3513</v>
      </c>
      <c r="C73" s="17" t="s">
        <v>1632</v>
      </c>
      <c r="D73" s="6" t="s">
        <v>119</v>
      </c>
      <c r="E73" s="6" t="s">
        <v>3514</v>
      </c>
      <c r="F73" s="6" t="s">
        <v>720</v>
      </c>
      <c r="G73" s="6" t="s">
        <v>706</v>
      </c>
      <c r="H73" s="6" t="s">
        <v>167</v>
      </c>
      <c r="I73" s="6" t="s">
        <v>42</v>
      </c>
      <c r="J73" s="7">
        <v>87219.13</v>
      </c>
      <c r="K73" s="7">
        <v>1185.77</v>
      </c>
      <c r="L73" s="7">
        <v>3609.4217895254901</v>
      </c>
      <c r="M73" s="61">
        <v>0</v>
      </c>
      <c r="N73" s="8">
        <v>4.1824900218168613E-3</v>
      </c>
      <c r="O73" s="8">
        <v>1.4255625037573816E-4</v>
      </c>
    </row>
    <row r="74" spans="2:15">
      <c r="B74" s="6" t="s">
        <v>3515</v>
      </c>
      <c r="C74" s="17" t="s">
        <v>1630</v>
      </c>
      <c r="D74" s="6" t="s">
        <v>119</v>
      </c>
      <c r="E74" s="6" t="s">
        <v>3514</v>
      </c>
      <c r="F74" s="6" t="s">
        <v>119</v>
      </c>
      <c r="G74" s="90">
        <v>0</v>
      </c>
      <c r="H74" s="6" t="s">
        <v>2763</v>
      </c>
      <c r="I74" s="6" t="s">
        <v>42</v>
      </c>
      <c r="J74" s="7">
        <v>20239.740000000002</v>
      </c>
      <c r="K74" s="7">
        <v>1634.86</v>
      </c>
      <c r="L74" s="7">
        <v>1154.8110326403601</v>
      </c>
      <c r="M74" s="61">
        <v>0</v>
      </c>
      <c r="N74" s="8">
        <v>1.3381604873996457E-3</v>
      </c>
      <c r="O74" s="8">
        <v>4.5609945388894627E-5</v>
      </c>
    </row>
    <row r="75" spans="2:15">
      <c r="B75" s="6" t="s">
        <v>3516</v>
      </c>
      <c r="C75" s="17" t="s">
        <v>1635</v>
      </c>
      <c r="D75" s="6" t="s">
        <v>119</v>
      </c>
      <c r="E75" s="6" t="s">
        <v>3517</v>
      </c>
      <c r="F75" s="6" t="s">
        <v>720</v>
      </c>
      <c r="G75" s="90">
        <v>0</v>
      </c>
      <c r="H75" s="6" t="s">
        <v>2763</v>
      </c>
      <c r="I75" s="6" t="s">
        <v>51</v>
      </c>
      <c r="J75" s="7">
        <v>365147.96</v>
      </c>
      <c r="K75" s="7">
        <v>166.84</v>
      </c>
      <c r="L75" s="7">
        <v>1631.1674231823599</v>
      </c>
      <c r="M75" s="61">
        <v>0</v>
      </c>
      <c r="N75" s="8">
        <v>1.8901480262493334E-3</v>
      </c>
      <c r="O75" s="8">
        <v>6.4423923039069904E-5</v>
      </c>
    </row>
    <row r="76" spans="2:15">
      <c r="B76" s="6" t="s">
        <v>3518</v>
      </c>
      <c r="C76" s="17" t="s">
        <v>1605</v>
      </c>
      <c r="D76" s="6" t="s">
        <v>119</v>
      </c>
      <c r="E76" s="6" t="s">
        <v>3519</v>
      </c>
      <c r="F76" s="6" t="s">
        <v>720</v>
      </c>
      <c r="G76" s="90">
        <v>0</v>
      </c>
      <c r="H76" s="6" t="s">
        <v>2763</v>
      </c>
      <c r="I76" s="6" t="s">
        <v>42</v>
      </c>
      <c r="J76" s="7">
        <v>7684.29</v>
      </c>
      <c r="K76" s="7">
        <v>11147</v>
      </c>
      <c r="L76" s="7">
        <v>2989.4216439870002</v>
      </c>
      <c r="M76" s="61">
        <v>0.13</v>
      </c>
      <c r="N76" s="8">
        <v>3.4640523956671501E-3</v>
      </c>
      <c r="O76" s="8">
        <v>1.1806897758404858E-4</v>
      </c>
    </row>
    <row r="77" spans="2:15">
      <c r="B77" s="6" t="s">
        <v>3520</v>
      </c>
      <c r="C77" s="17" t="s">
        <v>1639</v>
      </c>
      <c r="D77" s="6" t="s">
        <v>119</v>
      </c>
      <c r="E77" s="6" t="s">
        <v>3521</v>
      </c>
      <c r="F77" s="6" t="s">
        <v>720</v>
      </c>
      <c r="G77" s="90">
        <v>0</v>
      </c>
      <c r="H77" s="6" t="s">
        <v>2763</v>
      </c>
      <c r="I77" s="6" t="s">
        <v>46</v>
      </c>
      <c r="J77" s="7">
        <v>4753.41</v>
      </c>
      <c r="K77" s="7">
        <v>19885</v>
      </c>
      <c r="L77" s="7">
        <v>3764.3210413762499</v>
      </c>
      <c r="M77" s="61">
        <v>0</v>
      </c>
      <c r="N77" s="8">
        <v>4.3619826422506376E-3</v>
      </c>
      <c r="O77" s="8">
        <v>1.4867408802883065E-4</v>
      </c>
    </row>
    <row r="78" spans="2:15">
      <c r="B78" s="6" t="s">
        <v>3522</v>
      </c>
      <c r="C78" s="17" t="s">
        <v>1641</v>
      </c>
      <c r="D78" s="6" t="s">
        <v>119</v>
      </c>
      <c r="E78" s="6" t="s">
        <v>3523</v>
      </c>
      <c r="F78" s="6" t="s">
        <v>720</v>
      </c>
      <c r="G78" s="6" t="s">
        <v>706</v>
      </c>
      <c r="H78" s="6" t="s">
        <v>167</v>
      </c>
      <c r="I78" s="6" t="s">
        <v>42</v>
      </c>
      <c r="J78" s="7">
        <v>46966.96</v>
      </c>
      <c r="K78" s="7">
        <v>1046</v>
      </c>
      <c r="L78" s="7">
        <v>1714.547661584</v>
      </c>
      <c r="M78" s="61">
        <v>0</v>
      </c>
      <c r="N78" s="8">
        <v>1.986766552835393E-3</v>
      </c>
      <c r="O78" s="8">
        <v>6.7717074916322687E-5</v>
      </c>
    </row>
    <row r="79" spans="2:15">
      <c r="B79" s="6" t="s">
        <v>2870</v>
      </c>
      <c r="C79" s="17" t="s">
        <v>2871</v>
      </c>
      <c r="D79" s="6" t="s">
        <v>1148</v>
      </c>
      <c r="E79" s="6" t="s">
        <v>2872</v>
      </c>
      <c r="F79" s="6" t="s">
        <v>720</v>
      </c>
      <c r="G79" s="90">
        <v>0</v>
      </c>
      <c r="H79" s="6" t="s">
        <v>2763</v>
      </c>
      <c r="I79" s="6" t="s">
        <v>42</v>
      </c>
      <c r="J79" s="7">
        <v>4721.2</v>
      </c>
      <c r="K79" s="7">
        <v>26675</v>
      </c>
      <c r="L79" s="7">
        <v>4395.2365490000002</v>
      </c>
      <c r="M79" s="61">
        <v>0</v>
      </c>
      <c r="N79" s="8">
        <v>5.0930686635362694E-3</v>
      </c>
      <c r="O79" s="8">
        <v>1.7359246950803464E-4</v>
      </c>
    </row>
    <row r="80" spans="2:15">
      <c r="B80" s="6" t="s">
        <v>3524</v>
      </c>
      <c r="C80" s="17" t="s">
        <v>1643</v>
      </c>
      <c r="D80" s="6" t="s">
        <v>119</v>
      </c>
      <c r="E80" s="6" t="s">
        <v>3523</v>
      </c>
      <c r="F80" s="6" t="s">
        <v>720</v>
      </c>
      <c r="G80" s="6" t="s">
        <v>896</v>
      </c>
      <c r="H80" s="6" t="s">
        <v>167</v>
      </c>
      <c r="I80" s="6" t="s">
        <v>42</v>
      </c>
      <c r="J80" s="7">
        <v>8120.73</v>
      </c>
      <c r="K80" s="7">
        <v>2265</v>
      </c>
      <c r="L80" s="7">
        <v>641.931525405</v>
      </c>
      <c r="M80" s="61">
        <v>0.23</v>
      </c>
      <c r="N80" s="8">
        <v>7.4385105323172948E-4</v>
      </c>
      <c r="O80" s="8">
        <v>2.5353465623020239E-5</v>
      </c>
    </row>
    <row r="81" spans="2:17">
      <c r="B81" s="6" t="s">
        <v>3525</v>
      </c>
      <c r="C81" s="17" t="s">
        <v>1645</v>
      </c>
      <c r="D81" s="6" t="s">
        <v>119</v>
      </c>
      <c r="E81" s="6" t="s">
        <v>3466</v>
      </c>
      <c r="F81" s="6" t="s">
        <v>720</v>
      </c>
      <c r="G81" s="6" t="s">
        <v>247</v>
      </c>
      <c r="H81" s="6" t="s">
        <v>167</v>
      </c>
      <c r="I81" s="6" t="s">
        <v>46</v>
      </c>
      <c r="J81" s="7">
        <v>27802.82</v>
      </c>
      <c r="K81" s="7">
        <v>3516</v>
      </c>
      <c r="L81" s="7">
        <v>3893.081529654</v>
      </c>
      <c r="M81" s="61">
        <v>0.04</v>
      </c>
      <c r="N81" s="8">
        <v>4.5111864451945864E-3</v>
      </c>
      <c r="O81" s="8">
        <v>1.5375955974030893E-4</v>
      </c>
    </row>
    <row r="82" spans="2:17">
      <c r="B82" s="6" t="s">
        <v>3526</v>
      </c>
      <c r="C82" s="17" t="s">
        <v>1651</v>
      </c>
      <c r="D82" s="6" t="s">
        <v>119</v>
      </c>
      <c r="E82" s="6" t="s">
        <v>2873</v>
      </c>
      <c r="F82" s="6" t="s">
        <v>720</v>
      </c>
      <c r="G82" s="6" t="s">
        <v>489</v>
      </c>
      <c r="H82" s="6" t="s">
        <v>167</v>
      </c>
      <c r="I82" s="6" t="s">
        <v>42</v>
      </c>
      <c r="J82" s="7">
        <v>56625.03</v>
      </c>
      <c r="K82" s="7">
        <v>1281</v>
      </c>
      <c r="L82" s="7">
        <v>2531.5295537070001</v>
      </c>
      <c r="M82" s="61">
        <v>0.38</v>
      </c>
      <c r="N82" s="8">
        <v>2.933460735744596E-3</v>
      </c>
      <c r="O82" s="8">
        <v>9.9984258403692781E-5</v>
      </c>
    </row>
    <row r="83" spans="2:17">
      <c r="B83" s="6" t="s">
        <v>2874</v>
      </c>
      <c r="C83" s="17" t="s">
        <v>1586</v>
      </c>
      <c r="D83" s="6" t="s">
        <v>119</v>
      </c>
      <c r="E83" s="6" t="s">
        <v>2873</v>
      </c>
      <c r="F83" s="6" t="s">
        <v>720</v>
      </c>
      <c r="G83" s="90">
        <v>0</v>
      </c>
      <c r="H83" s="6" t="s">
        <v>2763</v>
      </c>
      <c r="I83" s="6" t="s">
        <v>42</v>
      </c>
      <c r="J83" s="7">
        <v>4670.6099999999997</v>
      </c>
      <c r="K83" s="7">
        <v>9949.5</v>
      </c>
      <c r="L83" s="7">
        <v>1621.8111734055001</v>
      </c>
      <c r="M83" s="61">
        <v>0.02</v>
      </c>
      <c r="N83" s="8">
        <v>1.8793062838276236E-3</v>
      </c>
      <c r="O83" s="8">
        <v>6.4054392415179229E-5</v>
      </c>
    </row>
    <row r="84" spans="2:17">
      <c r="B84" s="6" t="s">
        <v>2875</v>
      </c>
      <c r="C84" s="17" t="s">
        <v>2876</v>
      </c>
      <c r="D84" s="6" t="s">
        <v>119</v>
      </c>
      <c r="E84" s="6" t="s">
        <v>2873</v>
      </c>
      <c r="F84" s="6" t="s">
        <v>720</v>
      </c>
      <c r="G84" s="90">
        <v>0</v>
      </c>
      <c r="H84" s="6" t="s">
        <v>2763</v>
      </c>
      <c r="I84" s="6" t="s">
        <v>42</v>
      </c>
      <c r="J84" s="7">
        <v>37752.06</v>
      </c>
      <c r="K84" s="7">
        <v>1681</v>
      </c>
      <c r="L84" s="7">
        <v>2214.7963288139999</v>
      </c>
      <c r="M84" s="61">
        <v>0.05</v>
      </c>
      <c r="N84" s="8">
        <v>2.5664397473588066E-3</v>
      </c>
      <c r="O84" s="8">
        <v>8.7474692178655548E-5</v>
      </c>
    </row>
    <row r="85" spans="2:17">
      <c r="B85" s="6" t="s">
        <v>3527</v>
      </c>
      <c r="C85" s="17" t="s">
        <v>1654</v>
      </c>
      <c r="D85" s="6" t="s">
        <v>119</v>
      </c>
      <c r="E85" s="6" t="s">
        <v>3528</v>
      </c>
      <c r="F85" s="6" t="s">
        <v>720</v>
      </c>
      <c r="G85" s="90">
        <v>0</v>
      </c>
      <c r="H85" s="6" t="s">
        <v>2763</v>
      </c>
      <c r="I85" s="6" t="s">
        <v>42</v>
      </c>
      <c r="J85" s="7">
        <v>1980.88</v>
      </c>
      <c r="K85" s="7">
        <v>12259</v>
      </c>
      <c r="L85" s="7">
        <v>847.49791640800004</v>
      </c>
      <c r="M85" s="61">
        <v>0</v>
      </c>
      <c r="N85" s="8">
        <v>9.8205523920024741E-4</v>
      </c>
      <c r="O85" s="8">
        <v>3.3472431932167802E-5</v>
      </c>
    </row>
    <row r="86" spans="2:17">
      <c r="B86" s="6" t="s">
        <v>3529</v>
      </c>
      <c r="C86" s="17" t="s">
        <v>1653</v>
      </c>
      <c r="D86" s="6" t="s">
        <v>119</v>
      </c>
      <c r="E86" s="6" t="s">
        <v>3528</v>
      </c>
      <c r="F86" s="6" t="s">
        <v>720</v>
      </c>
      <c r="G86" s="90">
        <v>0</v>
      </c>
      <c r="H86" s="6" t="s">
        <v>2763</v>
      </c>
      <c r="I86" s="6" t="s">
        <v>42</v>
      </c>
      <c r="J86" s="7">
        <v>0.8</v>
      </c>
      <c r="K86" s="7">
        <v>16483.59</v>
      </c>
      <c r="L86" s="7">
        <v>0.46022183280000001</v>
      </c>
      <c r="M86" s="61">
        <v>0</v>
      </c>
      <c r="N86" s="8">
        <v>5.3329129587853454E-7</v>
      </c>
      <c r="O86" s="8">
        <v>1.8176733740404154E-8</v>
      </c>
    </row>
    <row r="87" spans="2:17">
      <c r="B87" s="6" t="s">
        <v>3530</v>
      </c>
      <c r="C87" s="17" t="s">
        <v>1656</v>
      </c>
      <c r="D87" s="6" t="s">
        <v>119</v>
      </c>
      <c r="E87" s="6" t="s">
        <v>3531</v>
      </c>
      <c r="F87" s="6" t="s">
        <v>119</v>
      </c>
      <c r="G87" s="90">
        <v>0</v>
      </c>
      <c r="H87" s="6" t="s">
        <v>2763</v>
      </c>
      <c r="I87" s="6" t="s">
        <v>42</v>
      </c>
      <c r="J87" s="7">
        <v>1449.54</v>
      </c>
      <c r="K87" s="7">
        <v>17503</v>
      </c>
      <c r="L87" s="7">
        <v>885.45832183799996</v>
      </c>
      <c r="M87" s="61">
        <v>0.06</v>
      </c>
      <c r="N87" s="8">
        <v>1.0260426217211388E-3</v>
      </c>
      <c r="O87" s="8">
        <v>3.497170061740368E-5</v>
      </c>
    </row>
    <row r="88" spans="2:17">
      <c r="B88" s="6" t="s">
        <v>3532</v>
      </c>
      <c r="C88" s="17" t="s">
        <v>1660</v>
      </c>
      <c r="D88" s="6" t="s">
        <v>119</v>
      </c>
      <c r="E88" s="6" t="s">
        <v>3533</v>
      </c>
      <c r="F88" s="6" t="s">
        <v>119</v>
      </c>
      <c r="G88" s="90">
        <v>0</v>
      </c>
      <c r="H88" s="6" t="s">
        <v>2763</v>
      </c>
      <c r="I88" s="6" t="s">
        <v>43</v>
      </c>
      <c r="J88" s="7">
        <v>1509.29</v>
      </c>
      <c r="K88" s="7">
        <v>2196800</v>
      </c>
      <c r="L88" s="7">
        <v>1028.5016859744001</v>
      </c>
      <c r="M88" s="61">
        <v>0</v>
      </c>
      <c r="N88" s="8">
        <v>1.1917969940485305E-3</v>
      </c>
      <c r="O88" s="8">
        <v>4.0621282966463889E-5</v>
      </c>
      <c r="Q88">
        <f>+J88*K88*'סכום נכסי הקרן'!D48/100/100</f>
        <v>1028501.6859743999</v>
      </c>
    </row>
    <row r="89" spans="2:17">
      <c r="B89" s="6" t="s">
        <v>3534</v>
      </c>
      <c r="C89" s="17" t="s">
        <v>1662</v>
      </c>
      <c r="D89" s="6" t="s">
        <v>119</v>
      </c>
      <c r="E89" s="6" t="s">
        <v>3535</v>
      </c>
      <c r="F89" s="6" t="s">
        <v>918</v>
      </c>
      <c r="G89" s="90">
        <v>0</v>
      </c>
      <c r="H89" s="6" t="s">
        <v>2763</v>
      </c>
      <c r="I89" s="6" t="s">
        <v>42</v>
      </c>
      <c r="J89" s="7">
        <v>312.18</v>
      </c>
      <c r="K89" s="7">
        <v>17162.03</v>
      </c>
      <c r="L89" s="7">
        <v>186.98172413646</v>
      </c>
      <c r="M89" s="61">
        <v>0.51</v>
      </c>
      <c r="N89" s="8">
        <v>2.1666882981987774E-4</v>
      </c>
      <c r="O89" s="8">
        <v>7.3849538890240451E-6</v>
      </c>
    </row>
    <row r="90" spans="2:17">
      <c r="B90" s="6" t="s">
        <v>3536</v>
      </c>
      <c r="C90" s="17" t="s">
        <v>3537</v>
      </c>
      <c r="D90" s="6" t="s">
        <v>119</v>
      </c>
      <c r="E90" s="6" t="s">
        <v>3538</v>
      </c>
      <c r="F90" s="6" t="s">
        <v>720</v>
      </c>
      <c r="G90" s="6" t="s">
        <v>241</v>
      </c>
      <c r="H90" s="6" t="s">
        <v>167</v>
      </c>
      <c r="I90" s="6" t="s">
        <v>42</v>
      </c>
      <c r="J90" s="7">
        <v>7676.77</v>
      </c>
      <c r="K90" s="7">
        <v>12984</v>
      </c>
      <c r="L90" s="7">
        <v>3478.6638406319998</v>
      </c>
      <c r="M90" s="61">
        <v>0</v>
      </c>
      <c r="N90" s="8">
        <v>4.0309716212499494E-3</v>
      </c>
      <c r="O90" s="8">
        <v>1.3739188777473307E-4</v>
      </c>
    </row>
    <row r="91" spans="2:17">
      <c r="B91" s="6" t="s">
        <v>3539</v>
      </c>
      <c r="C91" s="17" t="s">
        <v>1666</v>
      </c>
      <c r="D91" s="6" t="s">
        <v>119</v>
      </c>
      <c r="E91" s="6" t="s">
        <v>3538</v>
      </c>
      <c r="F91" s="6" t="s">
        <v>720</v>
      </c>
      <c r="G91" s="6" t="s">
        <v>896</v>
      </c>
      <c r="H91" s="6" t="s">
        <v>167</v>
      </c>
      <c r="I91" s="6" t="s">
        <v>42</v>
      </c>
      <c r="J91" s="7">
        <v>4771.37</v>
      </c>
      <c r="K91" s="7">
        <v>10686</v>
      </c>
      <c r="L91" s="7">
        <v>1779.4414077179999</v>
      </c>
      <c r="M91" s="61">
        <v>2.87</v>
      </c>
      <c r="N91" s="8">
        <v>2.0619634850618847E-3</v>
      </c>
      <c r="O91" s="8">
        <v>7.0280091837355413E-5</v>
      </c>
    </row>
    <row r="92" spans="2:17">
      <c r="B92" s="6" t="s">
        <v>3540</v>
      </c>
      <c r="C92" s="17" t="s">
        <v>1668</v>
      </c>
      <c r="D92" s="6" t="s">
        <v>119</v>
      </c>
      <c r="E92" s="6" t="s">
        <v>3541</v>
      </c>
      <c r="F92" s="6" t="s">
        <v>791</v>
      </c>
      <c r="G92" s="90">
        <v>0</v>
      </c>
      <c r="H92" s="6" t="s">
        <v>2763</v>
      </c>
      <c r="I92" s="6" t="s">
        <v>42</v>
      </c>
      <c r="J92" s="7">
        <v>41030.120000000003</v>
      </c>
      <c r="K92" s="7">
        <v>3620</v>
      </c>
      <c r="L92" s="7">
        <v>5183.6633005599997</v>
      </c>
      <c r="M92" s="61">
        <v>1.26</v>
      </c>
      <c r="N92" s="8">
        <v>6.0066740035668378E-3</v>
      </c>
      <c r="O92" s="8">
        <v>2.047318508140618E-4</v>
      </c>
    </row>
    <row r="93" spans="2:17">
      <c r="B93" s="6" t="s">
        <v>3542</v>
      </c>
      <c r="C93" s="17" t="s">
        <v>1670</v>
      </c>
      <c r="D93" s="6" t="s">
        <v>119</v>
      </c>
      <c r="E93" s="6" t="s">
        <v>3543</v>
      </c>
      <c r="F93" s="6" t="s">
        <v>720</v>
      </c>
      <c r="G93" s="90">
        <v>0</v>
      </c>
      <c r="H93" s="6" t="s">
        <v>2763</v>
      </c>
      <c r="I93" s="6" t="s">
        <v>42</v>
      </c>
      <c r="J93" s="7">
        <v>6922.8</v>
      </c>
      <c r="K93" s="7">
        <v>18189.740000000002</v>
      </c>
      <c r="L93" s="7">
        <v>4394.7452293127999</v>
      </c>
      <c r="M93" s="61">
        <v>0.05</v>
      </c>
      <c r="N93" s="8">
        <v>5.0924993369767628E-3</v>
      </c>
      <c r="O93" s="8">
        <v>1.7357306454612458E-4</v>
      </c>
    </row>
    <row r="94" spans="2:17">
      <c r="B94" s="6" t="s">
        <v>3544</v>
      </c>
      <c r="C94" s="17" t="s">
        <v>1672</v>
      </c>
      <c r="D94" s="6" t="s">
        <v>119</v>
      </c>
      <c r="E94" s="6" t="s">
        <v>3545</v>
      </c>
      <c r="F94" s="6" t="s">
        <v>720</v>
      </c>
      <c r="G94" s="6" t="s">
        <v>3819</v>
      </c>
      <c r="H94" s="6" t="s">
        <v>2264</v>
      </c>
      <c r="I94" s="6" t="s">
        <v>42</v>
      </c>
      <c r="J94" s="7">
        <v>44565.440000000002</v>
      </c>
      <c r="K94" s="7">
        <v>1039</v>
      </c>
      <c r="L94" s="7">
        <v>1615.9918763840001</v>
      </c>
      <c r="M94" s="61">
        <v>0</v>
      </c>
      <c r="N94" s="8">
        <v>1.8725630564782889E-3</v>
      </c>
      <c r="O94" s="8">
        <v>6.3824555834257829E-5</v>
      </c>
    </row>
    <row r="95" spans="2:17">
      <c r="B95" s="6" t="s">
        <v>3546</v>
      </c>
      <c r="C95" s="17" t="s">
        <v>1637</v>
      </c>
      <c r="D95" s="6" t="s">
        <v>119</v>
      </c>
      <c r="E95" s="6" t="s">
        <v>3547</v>
      </c>
      <c r="F95" s="6" t="s">
        <v>705</v>
      </c>
      <c r="G95" s="6" t="s">
        <v>896</v>
      </c>
      <c r="H95" s="6" t="s">
        <v>167</v>
      </c>
      <c r="I95" s="6" t="s">
        <v>42</v>
      </c>
      <c r="J95" s="7">
        <v>55.24</v>
      </c>
      <c r="K95" s="7">
        <v>10131</v>
      </c>
      <c r="L95" s="7">
        <v>19.531311756000001</v>
      </c>
      <c r="M95" s="61">
        <v>0</v>
      </c>
      <c r="N95" s="8">
        <v>2.2632299934999732E-5</v>
      </c>
      <c r="O95" s="8">
        <v>7.7140072045195137E-7</v>
      </c>
    </row>
  </sheetData>
  <dataValidations count="1">
    <dataValidation allowBlank="1" showInputMessage="1" showErrorMessage="1" sqref="Q71:Q87 M51:M62 Q89:Q95 I89:I95 M71:M95 P51:XFD62 R71:XFD95 J51:L95 I51:I87 P71:P95 B51:H95 G46:H46 G30:H30 G20:H20"/>
  </dataValidations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rightToLeft="1" zoomScale="75" zoomScaleNormal="75" workbookViewId="0">
      <selection activeCell="I38" sqref="I38"/>
    </sheetView>
  </sheetViews>
  <sheetFormatPr defaultColWidth="9.140625" defaultRowHeight="12.75"/>
  <cols>
    <col min="2" max="2" width="28.7109375" customWidth="1"/>
    <col min="3" max="4" width="12.7109375" customWidth="1"/>
    <col min="5" max="5" width="17.7109375" customWidth="1"/>
    <col min="6" max="6" width="11.7109375" customWidth="1"/>
    <col min="7" max="7" width="16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2267</v>
      </c>
    </row>
    <row r="2" spans="2:12" ht="15.75">
      <c r="B2" s="1" t="s">
        <v>2244</v>
      </c>
    </row>
    <row r="3" spans="2:12" ht="15.75">
      <c r="B3" s="1" t="s">
        <v>1</v>
      </c>
    </row>
    <row r="4" spans="2:12" ht="15.75">
      <c r="B4" s="1" t="s">
        <v>2</v>
      </c>
    </row>
    <row r="6" spans="2:12" ht="15.75">
      <c r="B6" s="2" t="s">
        <v>178</v>
      </c>
    </row>
    <row r="7" spans="2:12" ht="15.75">
      <c r="B7" s="2" t="s">
        <v>1675</v>
      </c>
    </row>
    <row r="8" spans="2:12">
      <c r="B8" s="3" t="s">
        <v>85</v>
      </c>
      <c r="C8" s="3" t="s">
        <v>86</v>
      </c>
      <c r="D8" s="3" t="s">
        <v>180</v>
      </c>
      <c r="E8" s="3" t="s">
        <v>253</v>
      </c>
      <c r="F8" s="3" t="s">
        <v>90</v>
      </c>
      <c r="G8" s="3" t="s">
        <v>183</v>
      </c>
      <c r="H8" s="3" t="s">
        <v>41</v>
      </c>
      <c r="I8" s="3" t="s">
        <v>93</v>
      </c>
      <c r="J8" s="3" t="s">
        <v>184</v>
      </c>
      <c r="K8" s="3" t="s">
        <v>185</v>
      </c>
      <c r="L8" s="3" t="s">
        <v>95</v>
      </c>
    </row>
    <row r="9" spans="2:12" ht="13.5" thickBot="1">
      <c r="B9" s="4"/>
      <c r="C9" s="4"/>
      <c r="D9" s="4"/>
      <c r="E9" s="4"/>
      <c r="F9" s="4"/>
      <c r="G9" s="4" t="s">
        <v>2283</v>
      </c>
      <c r="H9" s="4" t="s">
        <v>189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1676</v>
      </c>
      <c r="C11" s="12"/>
      <c r="D11" s="3"/>
      <c r="E11" s="3"/>
      <c r="F11" s="3"/>
      <c r="G11" s="9">
        <v>24797361.466807354</v>
      </c>
      <c r="I11" s="9">
        <v>7443.9704155200016</v>
      </c>
      <c r="K11" s="10">
        <v>0.99999999999999978</v>
      </c>
      <c r="L11" s="10">
        <v>2.9400401843420045E-4</v>
      </c>
    </row>
    <row r="12" spans="2:12">
      <c r="B12" s="3" t="s">
        <v>1677</v>
      </c>
      <c r="C12" s="12"/>
      <c r="D12" s="3"/>
      <c r="E12" s="3"/>
      <c r="F12" s="3"/>
      <c r="G12" s="9">
        <v>24797361.466807354</v>
      </c>
      <c r="I12" s="9">
        <v>7443.9704155200016</v>
      </c>
      <c r="K12" s="10">
        <v>0.99999999999999978</v>
      </c>
      <c r="L12" s="10">
        <v>2.9400401843420045E-4</v>
      </c>
    </row>
    <row r="13" spans="2:12">
      <c r="B13" s="13" t="s">
        <v>1677</v>
      </c>
      <c r="C13" s="14"/>
      <c r="D13" s="13"/>
      <c r="E13" s="13"/>
      <c r="F13" s="13"/>
      <c r="G13" s="15">
        <v>24797361.466807354</v>
      </c>
      <c r="I13" s="15">
        <v>7443.9704155200016</v>
      </c>
      <c r="K13" s="16">
        <v>0.99999999999999978</v>
      </c>
      <c r="L13" s="16">
        <v>2.9400401843420045E-4</v>
      </c>
    </row>
    <row r="14" spans="2:12">
      <c r="B14" s="6" t="s">
        <v>1678</v>
      </c>
      <c r="C14" s="17">
        <v>1137017</v>
      </c>
      <c r="D14" s="6" t="s">
        <v>194</v>
      </c>
      <c r="E14" s="6" t="s">
        <v>1126</v>
      </c>
      <c r="F14" s="6" t="s">
        <v>104</v>
      </c>
      <c r="G14" s="7">
        <v>112308.85423014587</v>
      </c>
      <c r="H14" s="7">
        <v>61.7</v>
      </c>
      <c r="I14" s="7">
        <v>69.294563060000002</v>
      </c>
      <c r="J14" s="8">
        <v>1.52E-2</v>
      </c>
      <c r="K14" s="8">
        <v>9.3088176325267415E-3</v>
      </c>
      <c r="L14" s="8">
        <v>2.7368297908340023E-6</v>
      </c>
    </row>
    <row r="15" spans="2:12">
      <c r="B15" s="6" t="s">
        <v>2419</v>
      </c>
      <c r="C15" s="17">
        <v>3900396</v>
      </c>
      <c r="D15" s="6" t="s">
        <v>194</v>
      </c>
      <c r="E15" s="6" t="s">
        <v>291</v>
      </c>
      <c r="F15" s="6" t="s">
        <v>104</v>
      </c>
      <c r="G15" s="7">
        <v>43038.142394474286</v>
      </c>
      <c r="H15" s="7">
        <v>130.30000000000001</v>
      </c>
      <c r="I15" s="7">
        <v>56.078699540000002</v>
      </c>
      <c r="J15" s="8">
        <v>6.7000000000000002E-3</v>
      </c>
      <c r="K15" s="8">
        <v>7.5334393354225338E-3</v>
      </c>
      <c r="L15" s="8">
        <v>2.2148614372444977E-6</v>
      </c>
    </row>
    <row r="16" spans="2:12">
      <c r="B16" s="6" t="s">
        <v>2420</v>
      </c>
      <c r="C16" s="17">
        <v>6130215</v>
      </c>
      <c r="D16" s="6" t="s">
        <v>194</v>
      </c>
      <c r="E16" s="6" t="s">
        <v>291</v>
      </c>
      <c r="F16" s="6" t="s">
        <v>104</v>
      </c>
      <c r="G16" s="7">
        <v>12548.85</v>
      </c>
      <c r="H16" s="7">
        <v>230</v>
      </c>
      <c r="I16" s="7">
        <v>28.862355000000001</v>
      </c>
      <c r="J16" s="8">
        <v>2.0299999999999999E-2</v>
      </c>
      <c r="K16" s="8">
        <v>3.8772796490196436E-3</v>
      </c>
      <c r="L16" s="8">
        <v>1.1399357974049216E-6</v>
      </c>
    </row>
    <row r="17" spans="2:12">
      <c r="B17" s="6" t="s">
        <v>1679</v>
      </c>
      <c r="C17" s="17">
        <v>1980382</v>
      </c>
      <c r="D17" s="6" t="s">
        <v>194</v>
      </c>
      <c r="E17" s="6" t="s">
        <v>291</v>
      </c>
      <c r="F17" s="6" t="s">
        <v>104</v>
      </c>
      <c r="G17" s="7">
        <v>1303679.2622222225</v>
      </c>
      <c r="H17" s="7">
        <v>450</v>
      </c>
      <c r="I17" s="7">
        <v>5866.5566800000006</v>
      </c>
      <c r="J17" s="8">
        <v>2.7E-2</v>
      </c>
      <c r="K17" s="8">
        <v>0.78809510953573425</v>
      </c>
      <c r="L17" s="8">
        <v>2.3170312911184723E-4</v>
      </c>
    </row>
    <row r="18" spans="2:12">
      <c r="B18" s="6" t="s">
        <v>1680</v>
      </c>
      <c r="C18" s="17">
        <v>1140250</v>
      </c>
      <c r="D18" s="6" t="s">
        <v>194</v>
      </c>
      <c r="E18" s="6" t="s">
        <v>291</v>
      </c>
      <c r="F18" s="6" t="s">
        <v>104</v>
      </c>
      <c r="G18" s="7">
        <v>122966.69362204724</v>
      </c>
      <c r="H18" s="7">
        <v>25.4</v>
      </c>
      <c r="I18" s="7">
        <v>31.233540179999999</v>
      </c>
      <c r="J18" s="8">
        <v>1.7999999999999999E-2</v>
      </c>
      <c r="K18" s="8">
        <v>4.1958173443141181E-3</v>
      </c>
      <c r="L18" s="8">
        <v>1.2335871598442662E-6</v>
      </c>
    </row>
    <row r="19" spans="2:12">
      <c r="B19" s="6" t="s">
        <v>1681</v>
      </c>
      <c r="C19" s="17">
        <v>1140268</v>
      </c>
      <c r="D19" s="6" t="s">
        <v>194</v>
      </c>
      <c r="E19" s="6" t="s">
        <v>291</v>
      </c>
      <c r="F19" s="6" t="s">
        <v>104</v>
      </c>
      <c r="G19" s="7">
        <v>122956.67755667506</v>
      </c>
      <c r="H19" s="7">
        <v>39.700000000000003</v>
      </c>
      <c r="I19" s="7">
        <v>48.813800989999997</v>
      </c>
      <c r="J19" s="8">
        <v>1.7999999999999999E-2</v>
      </c>
      <c r="K19" s="8">
        <v>6.5574952968952775E-3</v>
      </c>
      <c r="L19" s="8">
        <v>1.9279299681505822E-6</v>
      </c>
    </row>
    <row r="20" spans="2:12">
      <c r="B20" s="6" t="s">
        <v>1682</v>
      </c>
      <c r="C20" s="17">
        <v>1132869</v>
      </c>
      <c r="D20" s="6" t="s">
        <v>194</v>
      </c>
      <c r="E20" s="6" t="s">
        <v>303</v>
      </c>
      <c r="F20" s="6" t="s">
        <v>104</v>
      </c>
      <c r="G20" s="7">
        <v>44110.34218637993</v>
      </c>
      <c r="H20" s="7">
        <v>27.9</v>
      </c>
      <c r="I20" s="7">
        <v>12.306785469999999</v>
      </c>
      <c r="J20" s="8">
        <v>1.01E-2</v>
      </c>
      <c r="K20" s="8">
        <v>1.6532555589341771E-3</v>
      </c>
      <c r="L20" s="8">
        <v>4.8606377782532825E-7</v>
      </c>
    </row>
    <row r="21" spans="2:12">
      <c r="B21" s="6" t="s">
        <v>1683</v>
      </c>
      <c r="C21" s="17">
        <v>1135565</v>
      </c>
      <c r="D21" s="6" t="s">
        <v>194</v>
      </c>
      <c r="E21" s="6" t="s">
        <v>291</v>
      </c>
      <c r="F21" s="6" t="s">
        <v>104</v>
      </c>
      <c r="G21" s="7">
        <v>312789.40258064517</v>
      </c>
      <c r="H21" s="7">
        <v>77.5</v>
      </c>
      <c r="I21" s="7">
        <v>242.411787</v>
      </c>
      <c r="J21" s="8">
        <v>1.1299999999999999E-2</v>
      </c>
      <c r="K21" s="8">
        <v>3.2564850942259721E-2</v>
      </c>
      <c r="L21" s="8">
        <v>9.5741970367351166E-6</v>
      </c>
    </row>
    <row r="22" spans="2:12">
      <c r="B22" s="6" t="s">
        <v>1684</v>
      </c>
      <c r="C22" s="17">
        <v>3940277</v>
      </c>
      <c r="D22" s="6" t="s">
        <v>194</v>
      </c>
      <c r="E22" s="6" t="s">
        <v>315</v>
      </c>
      <c r="F22" s="6" t="s">
        <v>104</v>
      </c>
      <c r="G22" s="7">
        <v>12506497.289361704</v>
      </c>
      <c r="H22" s="7">
        <v>4.7</v>
      </c>
      <c r="I22" s="7">
        <v>587.80537260000006</v>
      </c>
      <c r="J22" s="8">
        <v>1.17E-2</v>
      </c>
      <c r="K22" s="8">
        <v>7.8963958719459618E-2</v>
      </c>
      <c r="L22" s="8">
        <v>2.3215721174993449E-5</v>
      </c>
    </row>
    <row r="23" spans="2:12">
      <c r="B23" s="6" t="s">
        <v>1685</v>
      </c>
      <c r="C23" s="17">
        <v>3940285</v>
      </c>
      <c r="D23" s="6" t="s">
        <v>194</v>
      </c>
      <c r="E23" s="6" t="s">
        <v>315</v>
      </c>
      <c r="F23" s="6" t="s">
        <v>104</v>
      </c>
      <c r="G23" s="7">
        <v>10216465.95265306</v>
      </c>
      <c r="H23" s="7">
        <v>4.9000000000000004</v>
      </c>
      <c r="I23" s="7">
        <v>500.60683167999997</v>
      </c>
      <c r="J23" s="8">
        <v>1.44E-2</v>
      </c>
      <c r="K23" s="8">
        <v>6.7249975985433821E-2</v>
      </c>
      <c r="L23" s="8">
        <v>1.9771763179321027E-5</v>
      </c>
    </row>
    <row r="24" spans="2:12">
      <c r="B24" s="3" t="s">
        <v>1686</v>
      </c>
      <c r="C24" s="12"/>
      <c r="D24" s="3"/>
      <c r="E24" s="3"/>
      <c r="F24" s="3"/>
      <c r="G24" s="9">
        <v>0</v>
      </c>
      <c r="I24" s="9">
        <v>0</v>
      </c>
      <c r="K24" s="10">
        <v>0</v>
      </c>
      <c r="L24" s="10">
        <v>0</v>
      </c>
    </row>
    <row r="25" spans="2:12">
      <c r="B25" s="13" t="s">
        <v>1686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8" spans="2:12">
      <c r="B28" s="6" t="s">
        <v>177</v>
      </c>
      <c r="C28" s="17"/>
      <c r="D28" s="6"/>
      <c r="E28" s="6"/>
      <c r="F28" s="6"/>
    </row>
    <row r="32" spans="2:12">
      <c r="B32" s="5" t="s">
        <v>83</v>
      </c>
    </row>
  </sheetData>
  <conditionalFormatting sqref="C1:C1048576">
    <cfRule type="duplicateValues" dxfId="13" priority="1"/>
  </conditionalFormatting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Tsipi Birman</dc:creator>
  <cp:lastModifiedBy>tsipibi</cp:lastModifiedBy>
  <dcterms:created xsi:type="dcterms:W3CDTF">2017-09-07T13:31:54Z</dcterms:created>
  <dcterms:modified xsi:type="dcterms:W3CDTF">2017-09-07T13:31:54Z</dcterms:modified>
</cp:coreProperties>
</file>