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5" rupBuild="19029"/>
  <workbookPr defaultThemeVersion="124226" autoCompressPictures="0"/>
  <mc:AlternateContent xmlns:mc="http://schemas.openxmlformats.org/markup-compatibility/2006">
    <mc:Choice Requires="x15">
      <x15ac:absPath xmlns:x15ac="http://schemas.microsoft.com/office/spreadsheetml/2010/11/ac" url="C:\Users\Yaniv -KPI\Desktop\צד קשור\"/>
    </mc:Choice>
  </mc:AlternateContent>
  <bookViews>
    <workbookView xWindow="0" yWindow="0" windowWidth="28800" windowHeight="10956" activeTab="0"/>
  </bookViews>
  <sheets>
    <sheet name="נספח 1" sheetId="9" r:id="rId2"/>
    <sheet name="נספח 4" sheetId="8" r:id="rId3"/>
    <sheet name="נספח 3ג" sheetId="7" r:id="rId4"/>
    <sheet name="נספח 3ב" sheetId="6" r:id="rId5"/>
    <sheet name="נספח 3א" sheetId="5" r:id="rId6"/>
    <sheet name="נספח 2" sheetId="4" r:id="rId7"/>
    <sheet name="גיליון1" sheetId="1" r:id="rId8"/>
  </sheets>
  <definedNames/>
  <calcPr fullCalcOnLoad="1"/>
</workbook>
</file>

<file path=xl/sharedStrings.xml><?xml version="1.0" encoding="utf-8"?>
<sst xmlns="http://schemas.openxmlformats.org/spreadsheetml/2006/main" count="547" uniqueCount="302">
  <si>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</si>
  <si>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</si>
  <si>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</si>
  <si>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</si>
  <si>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</si>
  <si>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</si>
  <si>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</si>
  <si>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</si>
  <si>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</si>
  <si>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</si>
  <si>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</si>
  <si>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</si>
  <si>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אס.פי.סי.  אלעד איבו 2004</t>
  </si>
  <si>
    <t>ניירות ערך לא סחירים</t>
  </si>
  <si>
    <t>אג"ח קונצרני</t>
  </si>
  <si>
    <t>*אס.פי.סיאל-עד  2- אס.פי.סי.  אלעד איבו 2004</t>
  </si>
  <si>
    <t>1092774</t>
  </si>
  <si>
    <t>BBB</t>
  </si>
  <si>
    <t>פנימי</t>
  </si>
  <si>
    <t>*אס פי סי אלעד קנדה אג"ח 3- אס.פי.סי.  אלעד איבו 2004</t>
  </si>
  <si>
    <t>1093939</t>
  </si>
  <si>
    <t>סה''כ ניירות ערך לא סחירים</t>
  </si>
  <si>
    <t>סה''כ צד קשור-אס.פי.סי.  אלעד איבו 2004</t>
  </si>
  <si>
    <t>צד קשור- דלק ואבנר(תמר בונד)בע"מ</t>
  </si>
  <si>
    <t>ניירות ערך סחירים</t>
  </si>
  <si>
    <t>*DEVTAM 5.082 12/30/23- דלק ואבנר(תמר בונד)בע"מ</t>
  </si>
  <si>
    <t>1132174</t>
  </si>
  <si>
    <t>BBB-</t>
  </si>
  <si>
    <t>S&amp;P</t>
  </si>
  <si>
    <t>*DEVTAM 5.412 12/30/25- דלק ואבנר(תמר בונד)בע"מ</t>
  </si>
  <si>
    <t>1132182</t>
  </si>
  <si>
    <t>*DEVTAM 3.839 30/12/18- דלק ואבנר(תמר בונד)בע"מ</t>
  </si>
  <si>
    <t>71323539</t>
  </si>
  <si>
    <t>*DELEK &amp; AVNER TAMAR BD 30/12/2020- דלק ואבנר(תמר בונד)בע"מ</t>
  </si>
  <si>
    <t>71323547</t>
  </si>
  <si>
    <t>71323554</t>
  </si>
  <si>
    <t>71323562</t>
  </si>
  <si>
    <t>סה''כ ניירות ערך סחירים</t>
  </si>
  <si>
    <t>סה''כ צד קשור-דלק ואבנר(תמר בונד)בע"מ</t>
  </si>
  <si>
    <t>צד קשור- דלק קידוחים</t>
  </si>
  <si>
    <t>*דלק קידוחיםאגח א- דלק קידוחים</t>
  </si>
  <si>
    <t>4750089</t>
  </si>
  <si>
    <t>A1.IL</t>
  </si>
  <si>
    <t>מידרוג</t>
  </si>
  <si>
    <t>מניות</t>
  </si>
  <si>
    <t>*דלק קדוחים יהש- דלק קידוחים</t>
  </si>
  <si>
    <t>475020</t>
  </si>
  <si>
    <t>NR2</t>
  </si>
  <si>
    <t>הלוואות</t>
  </si>
  <si>
    <t>בישראל</t>
  </si>
  <si>
    <t>*גורם רב</t>
  </si>
  <si>
    <t>10042047</t>
  </si>
  <si>
    <t>A.IL</t>
  </si>
  <si>
    <t>מעלות</t>
  </si>
  <si>
    <t>10042048</t>
  </si>
  <si>
    <t>10042049</t>
  </si>
  <si>
    <t>*גורם רג</t>
  </si>
  <si>
    <t>1520891</t>
  </si>
  <si>
    <t>91040000</t>
  </si>
  <si>
    <t>סה''כ הלוואות</t>
  </si>
  <si>
    <t>סה''כ צד קשור-דלק קידוחים</t>
  </si>
  <si>
    <t>צד קשור- דלק רכב</t>
  </si>
  <si>
    <t>*דלק רכב- דלק רכב</t>
  </si>
  <si>
    <t>829010</t>
  </si>
  <si>
    <t>A</t>
  </si>
  <si>
    <t>סה''כ צד קשור-דלק רכב</t>
  </si>
  <si>
    <t>צד קשור- כהן פיתוח</t>
  </si>
  <si>
    <t>*כהן פתוח- כהן פיתוח</t>
  </si>
  <si>
    <t>810010</t>
  </si>
  <si>
    <t>NR3</t>
  </si>
  <si>
    <t>סה''כ צד קשור-כהן פיתוח</t>
  </si>
  <si>
    <t>צד קשור- נתיבים אג"ח בע"מ</t>
  </si>
  <si>
    <t>*נתיבים בע"מ- נתיבים אג"ח בע"מ</t>
  </si>
  <si>
    <t>220115957</t>
  </si>
  <si>
    <t>Aa2.IL</t>
  </si>
  <si>
    <t>25223486</t>
  </si>
  <si>
    <t>AA.IL</t>
  </si>
  <si>
    <t>25223493</t>
  </si>
  <si>
    <t>25223494</t>
  </si>
  <si>
    <t>סה''כ צד קשור-נתיבים אג"ח בע"מ</t>
  </si>
  <si>
    <t>צד קשור- פניקס</t>
  </si>
  <si>
    <t>*פניקס הון אגח ד- פניקס</t>
  </si>
  <si>
    <t>1133529</t>
  </si>
  <si>
    <t>AA-.IL</t>
  </si>
  <si>
    <t>*פניקס הון אגח ו- פניקס</t>
  </si>
  <si>
    <t>1136696</t>
  </si>
  <si>
    <t>Aa3.IL</t>
  </si>
  <si>
    <t>*פניקס הון אגח ח- פניקס</t>
  </si>
  <si>
    <t>1139815</t>
  </si>
  <si>
    <t>A+.IL</t>
  </si>
  <si>
    <t>סה''כ צד קשור-פניקס</t>
  </si>
  <si>
    <t>צד קשור- קבוצת דלק בע"מ</t>
  </si>
  <si>
    <t>*קב' דלק אג"ח י"ג- קבוצת דלק בע"מ</t>
  </si>
  <si>
    <t>1105543</t>
  </si>
  <si>
    <t>*קב' דלק אג"ח כ"ב- קבוצת דלק בע"מ</t>
  </si>
  <si>
    <t>1106046</t>
  </si>
  <si>
    <t>*דלק קבוצה יד- קבוצת דלק בע"מ</t>
  </si>
  <si>
    <t>1115062</t>
  </si>
  <si>
    <t>A2.IL</t>
  </si>
  <si>
    <t>*קב' דלק אג"ח 18- קבוצת דלק בע"מ</t>
  </si>
  <si>
    <t>1115823</t>
  </si>
  <si>
    <t>*דלק קב אגח יט- קבוצת דלק בע"מ</t>
  </si>
  <si>
    <t>1121326</t>
  </si>
  <si>
    <t>*דלק קב   אגח לא- קבוצת דלק בע"מ</t>
  </si>
  <si>
    <t>1134790</t>
  </si>
  <si>
    <t>*קבוצת דלק- קבוצת דלק בע"מ</t>
  </si>
  <si>
    <t>1084128</t>
  </si>
  <si>
    <t>סה''כ צד קשור-קבוצת דלק בע"מ</t>
  </si>
  <si>
    <t>צד קשור- קסם תעודות סל</t>
  </si>
  <si>
    <t>תעודות סל</t>
  </si>
  <si>
    <t>*קסם HIGH BOND- קסם תעודות סל</t>
  </si>
  <si>
    <t>1102912</t>
  </si>
  <si>
    <t>AA+</t>
  </si>
  <si>
    <t>*קסם ביטוח ענפי - קסם תעודות סל</t>
  </si>
  <si>
    <t>1107762</t>
  </si>
  <si>
    <t>*קסם תל בונד שקל- קסם תעודות סל</t>
  </si>
  <si>
    <t>1116334</t>
  </si>
  <si>
    <t>Aaa.IL</t>
  </si>
  <si>
    <t>*קסם נסדאק- קסם תעודות סל</t>
  </si>
  <si>
    <t>1116904</t>
  </si>
  <si>
    <t>*קסם ת"א 35- קסם תעודות סל</t>
  </si>
  <si>
    <t>1116979</t>
  </si>
  <si>
    <t>*קסם בנקים- קסם תעודות סל</t>
  </si>
  <si>
    <t>1117290</t>
  </si>
  <si>
    <t>*קסם דאו ג'ונס- קסם תעודות סל</t>
  </si>
  <si>
    <t>1117308</t>
  </si>
  <si>
    <t>*S&amp;P500 קסם- קסם תעודות סל</t>
  </si>
  <si>
    <t>1117324</t>
  </si>
  <si>
    <t>*קסם s&amp;p 500 מנוטרלת מטבע- קסם תעודות סל</t>
  </si>
  <si>
    <t>1117639</t>
  </si>
  <si>
    <t>*קסם NASDAQ 100 ללא חשיפת מטבע- קסם תעודות סל</t>
  </si>
  <si>
    <t>1117647</t>
  </si>
  <si>
    <t>*קסם אג"ח ממשלתי כללי- קסם תעודות סל</t>
  </si>
  <si>
    <t>1118231</t>
  </si>
  <si>
    <t>*קסם IBOXX $ LIQUID TOP 30- קסם תעודות סל</t>
  </si>
  <si>
    <t>1126705</t>
  </si>
  <si>
    <t>*קסם בונד צמוד יתר- קסם תעודות סל</t>
  </si>
  <si>
    <t>1127836</t>
  </si>
  <si>
    <t>*קסם תל בונד תשואות- קסם תעודות סל</t>
  </si>
  <si>
    <t>1128545</t>
  </si>
  <si>
    <t>*קסם ארה"ב S&amp;P 600- קסם תעודות סל</t>
  </si>
  <si>
    <t>1129832</t>
  </si>
  <si>
    <t>*קסם יורוסטוק 600- קסם תעודות סל</t>
  </si>
  <si>
    <t>1130202</t>
  </si>
  <si>
    <t>*קסם תל בונד צמוד בנקים- קסם תעודות סל</t>
  </si>
  <si>
    <t>1130327</t>
  </si>
  <si>
    <t>*קסם גרמניה MID CAP MDAX- קסם תעודות סל</t>
  </si>
  <si>
    <t>1130723</t>
  </si>
  <si>
    <t>*קסם גרמניה MDAX מנוטרלת מטבע- קסם תעודות סל</t>
  </si>
  <si>
    <t>1130731</t>
  </si>
  <si>
    <t>*קסם FTSE MIDCAP שקלי- קסם תעודות סל</t>
  </si>
  <si>
    <t>1131051</t>
  </si>
  <si>
    <t>*קסם תל בונד מאגר- קסם תעודות סל</t>
  </si>
  <si>
    <t>1132554</t>
  </si>
  <si>
    <t>סה''כ צד קשור-קסם תעודות סל</t>
  </si>
  <si>
    <t>צד קשור- ריט 1</t>
  </si>
  <si>
    <t>*ריט 1 אגח ד- ריט 1</t>
  </si>
  <si>
    <t>1129899</t>
  </si>
  <si>
    <t>*ריט 1     אגח ה- ריט 1</t>
  </si>
  <si>
    <t>1136753</t>
  </si>
  <si>
    <t>*ריט 1- ריט 1</t>
  </si>
  <si>
    <t>1098920</t>
  </si>
  <si>
    <t>סה''כ צד קשור-ריט 1</t>
  </si>
  <si>
    <t>צד קשור- תמר פטרוליום בע"מ</t>
  </si>
  <si>
    <t>*תמר פטרו אג א- תמר פטרוליום בע"מ</t>
  </si>
  <si>
    <t>1141332</t>
  </si>
  <si>
    <t>סה''כ צד קשור-תמר פטרוליום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</si>
  <si>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</si>
  <si>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</si>
  <si>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</si>
  <si>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דלק קדוחים יהש</t>
  </si>
  <si>
    <t>דלק קב   אגח לא</t>
  </si>
  <si>
    <t>קסם HIGH BOND</t>
  </si>
  <si>
    <t>קסם ת"א 35</t>
  </si>
  <si>
    <t>תאריך</t>
  </si>
  <si>
    <t>שווי
העסקה
הרכישה/מכירה</t>
  </si>
  <si>
    <t xml:space="preserve">              אס.פי.סיאל-עד  2</t>
  </si>
  <si>
    <t xml:space="preserve">     אס פי סי אלעד קנדה אג"ח 3</t>
  </si>
  <si>
    <t>סה''כ היקף עסקאות של צד קשור- אס.פי.סי.  אלעד איבו 2004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</si>
  <si>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</si>
  <si>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</si>
  <si>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</si>
  <si>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</si>
  <si>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</si>
  <si>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</si>
  <si>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</si>
  <si>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</si>
  <si>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</si>
  <si>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</si>
  <si>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</si>
  <si>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</si>
  <si>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</si>
  <si>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</si>
  <si>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</si>
  <si>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</si>
  <si>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</si>
  <si>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</si>
  <si>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</si>
  <si>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</si>
  <si>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אס.פי.סי.  אלעד איבו 2004</t>
  </si>
  <si>
    <t>דלק ואבנר(תמר בונד)בע"מ</t>
  </si>
  <si>
    <t>דלק קידוחים</t>
  </si>
  <si>
    <t>דלק רכב</t>
  </si>
  <si>
    <t>כהן פיתוח</t>
  </si>
  <si>
    <t>נתיבים אג"ח בע"מ</t>
  </si>
  <si>
    <t>פניקס</t>
  </si>
  <si>
    <t>קבוצת דלק בע"מ</t>
  </si>
  <si>
    <t>קסם תעודות סל</t>
  </si>
  <si>
    <t>ריט 1</t>
  </si>
  <si>
    <t>תמר פטרוליום בע"מ</t>
  </si>
  <si>
    <t>סה''כ</t>
  </si>
  <si>
    <t>מס' נייר</t>
  </si>
  <si>
    <t>א. איגרות חוב קונצרניות סחירות</t>
  </si>
  <si>
    <t>אג"ח</t>
  </si>
  <si>
    <t>דלק קידוחיםאגח א</t>
  </si>
  <si>
    <t>ב. מניות וניירות ערך אחרים</t>
  </si>
  <si>
    <t>פניקס     אגח 2</t>
  </si>
  <si>
    <t>7670177</t>
  </si>
  <si>
    <t>פניקס גיוסי הון ב'</t>
  </si>
  <si>
    <t>1120799</t>
  </si>
  <si>
    <t>פניקס גיוסי הון ג'</t>
  </si>
  <si>
    <t>1120807</t>
  </si>
  <si>
    <t>פניקס הון אגח ד</t>
  </si>
  <si>
    <t>פניקס הון אגח ה</t>
  </si>
  <si>
    <t>1135417</t>
  </si>
  <si>
    <t>פניקס הון אגח ו</t>
  </si>
  <si>
    <t>פניקס הון אגח ח</t>
  </si>
  <si>
    <t>פניקס    1</t>
  </si>
  <si>
    <t>767012</t>
  </si>
  <si>
    <t>דלק קב אגח יט</t>
  </si>
  <si>
    <t>דלק קבוצה טו</t>
  </si>
  <si>
    <t>1115070</t>
  </si>
  <si>
    <t>דלק קבוצה יד</t>
  </si>
  <si>
    <t>קב' דלק אג"ח 18</t>
  </si>
  <si>
    <t>קב' דלק אג"ח י"ג</t>
  </si>
  <si>
    <t>קב' דלק אג"ח כ"ב</t>
  </si>
  <si>
    <t>קבוצת דלק</t>
  </si>
  <si>
    <t>S&amp;P500 קסם</t>
  </si>
  <si>
    <t>קסם  eurio stoxx</t>
  </si>
  <si>
    <t>1130194</t>
  </si>
  <si>
    <t>קסם FTSE MIDCAP שקלי</t>
  </si>
  <si>
    <t>קסם IBOXX $ LIQUID TOP 30</t>
  </si>
  <si>
    <t>קסם NASDAQ 100 ללא חשיפת מטבע</t>
  </si>
  <si>
    <t>קסם s&amp;p 500 מנוטרלת מטבע</t>
  </si>
  <si>
    <t>קסם אג"ח ממשלתי כללי</t>
  </si>
  <si>
    <t>קסם ארה"ב S&amp;P 600</t>
  </si>
  <si>
    <t>קסם בונד צמוד יתר</t>
  </si>
  <si>
    <t>קסם גילונים</t>
  </si>
  <si>
    <t>1105725</t>
  </si>
  <si>
    <t>קסם גרמניה MDAX מנוטרלת מטבע</t>
  </si>
  <si>
    <t>קסם גרמניה MID CAP MDAX</t>
  </si>
  <si>
    <t>קסם דאו ג'ונס</t>
  </si>
  <si>
    <t>קסם יורוסטוק 600</t>
  </si>
  <si>
    <t>קסם נסדאק</t>
  </si>
  <si>
    <t>קסם ת"א 125</t>
  </si>
  <si>
    <t>1117266</t>
  </si>
  <si>
    <t>קסם ת"א צמיחה</t>
  </si>
  <si>
    <t>1103167</t>
  </si>
  <si>
    <t>קסם תל בונד תשואות</t>
  </si>
  <si>
    <t>אג"ח ריט 1</t>
  </si>
  <si>
    <t>1120021</t>
  </si>
  <si>
    <t>ריט 1     אגח ה</t>
  </si>
  <si>
    <t>ריט 1 אגח ד</t>
  </si>
  <si>
    <t>סכום כולל</t>
  </si>
  <si>
    <t>צד קשור</t>
  </si>
  <si>
    <t>תאריך ההנפקה</t>
  </si>
  <si>
    <t>מספר נייר ערך</t>
  </si>
  <si>
    <t xml:space="preserve"> שיעור מהערך הנקוב המונפק</t>
  </si>
  <si>
    <t xml:space="preserve"> שווי עסקת רכישה</t>
  </si>
  <si>
    <t>אקסלנס נשואה חיתום (1993) בע"מ</t>
  </si>
  <si>
    <t>אגרות חוב קונצרניות סחירות</t>
  </si>
  <si>
    <t>אינטר גרין אגח</t>
  </si>
  <si>
    <t>אמות השקעות אג"ח ד</t>
  </si>
  <si>
    <t>הראל הנפ אגח ט</t>
  </si>
  <si>
    <t>הראל הנפ אגח י</t>
  </si>
  <si>
    <t>חלל תקש אגח טז</t>
  </si>
  <si>
    <t>מזרחי הנפקות 40</t>
  </si>
  <si>
    <t>מזרחי הנפקות 41</t>
  </si>
  <si>
    <t>עזריאלי אגח ב</t>
  </si>
  <si>
    <t>עזריאלי אגח ד</t>
  </si>
  <si>
    <t>רציו מימון אגח ג</t>
  </si>
  <si>
    <t>תמר פטרו אג א</t>
  </si>
  <si>
    <t>אלוני חץ</t>
  </si>
  <si>
    <t>מנרב פרויקטים</t>
  </si>
  <si>
    <t>שטראוס עלית</t>
  </si>
  <si>
    <t>ברק קפיטל חיתום בע"מ</t>
  </si>
  <si>
    <t>הכשרת ישוב אג19</t>
  </si>
  <si>
    <t>סה''כ רכישות</t>
  </si>
  <si>
    <t>קסם ביטוח ענפי</t>
  </si>
  <si>
    <t>קסם ת"א 90</t>
  </si>
  <si>
    <t>1117241</t>
  </si>
  <si>
    <t>קסם ת"א SME60</t>
  </si>
  <si>
    <t>1116938</t>
  </si>
  <si>
    <t>קסם תל בונד 40</t>
  </si>
  <si>
    <t>1109230</t>
  </si>
  <si>
    <t>קסם תל בונד 60</t>
  </si>
  <si>
    <t>1109248</t>
  </si>
  <si>
    <t>קסם תל בונד צמוד</t>
  </si>
  <si>
    <t>1127828</t>
  </si>
  <si>
    <t>קסם תל בונד צמוד בנקים</t>
  </si>
  <si>
    <t>קסם תלבונד</t>
  </si>
  <si>
    <t>1101633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</si>
</sst>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 val="single"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e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 tint="0.79998"/>
      </top>
      <bottom style="thin">
        <color theme="4" tint="0.79998"/>
      </bottom>
    </border>
    <border>
      <left/>
      <right/>
      <top style="thin">
        <color theme="4" tint="0.79998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3"/>
    </xf>
    <xf numFmtId="0" fontId="0" fillId="0" borderId="0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right" indent="2"/>
    </xf>
    <xf numFmtId="1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 indent="2"/>
    </xf>
    <xf numFmtId="1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43" fontId="0" fillId="0" borderId="2" xfId="0" applyNumberFormat="1" applyFont="1" applyBorder="1"/>
    <xf numFmtId="43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0" fontId="0" fillId="0" borderId="5" xfId="0" applyBorder="1"/>
    <xf numFmtId="43" fontId="0" fillId="0" borderId="5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5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3" fontId="0" fillId="0" borderId="0" xfId="18" applyFont="1"/>
    <xf numFmtId="0" fontId="0" fillId="0" borderId="0" xfId="0" applyFont="1" applyBorder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 indent="4"/>
    </xf>
    <xf numFmtId="0" fontId="0" fillId="0" borderId="0" xfId="0" applyBorder="1" applyAlignment="1">
      <alignment horizontal="right" indent="5"/>
    </xf>
    <xf numFmtId="0" fontId="0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924877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31/12/2017
קבוצה: (2051) אקסלנס השתלמות מצרפי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41057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31/12/2017
קבוצה: (2051) אקסלנס השתלמות מצרפי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7438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31/12/2017
קבוצה: (2051) אקסלנס השתלמות מצרפי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610600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31/12/2017
קבוצה: (2051) אקסלנס השתלמות מצרפי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06767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31/12/2017 (נתונים מצרפים)
קבוצה: (2051) אקסלנס השתלמות מצרפי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9925050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31/12/2017
קבוצה: (2051) אקסלנס השתלמות מצרפי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28"/>
  <sheetViews>
    <sheetView rightToLeft="1" tabSelected="1" workbookViewId="0" topLeftCell="A10">
      <selection pane="topLeft" activeCell="A11" sqref="A11"/>
    </sheetView>
  </sheetViews>
  <sheetFormatPr defaultRowHeight="14.25"/>
  <cols>
    <col min="1" max="1" width="40.625" customWidth="1"/>
    <col min="2" max="2" width="9.875" bestFit="1" customWidth="1"/>
    <col min="3" max="3" width="9.125" bestFit="1" customWidth="1"/>
    <col min="4" max="5" width="13.125" bestFit="1" customWidth="1"/>
    <col min="6" max="9" width="9.125" bestFit="1" customWidth="1"/>
    <col min="10" max="10" width="13.5" bestFit="1" customWidth="1"/>
  </cols>
  <sheetData>
    <row r="9" spans="1:11" ht="13.8">
      <c r="A9" s="2"/>
      <c r="B9" s="2"/>
      <c r="C9" s="2"/>
      <c r="D9" s="62" t="s">
        <v>188</v>
      </c>
      <c r="E9" s="62"/>
      <c r="F9" s="62"/>
      <c r="G9" s="62"/>
      <c r="H9" s="62"/>
      <c r="I9" s="62"/>
      <c r="J9" s="2"/>
      <c r="K9" s="2"/>
    </row>
    <row r="10" spans="1:11" ht="82.35" customHeight="1">
      <c r="A10" s="44" t="s">
        <v>184</v>
      </c>
      <c r="B10" s="44" t="s">
        <v>185</v>
      </c>
      <c r="C10" s="44" t="s">
        <v>186</v>
      </c>
      <c r="D10" s="60" t="s">
        <v>189</v>
      </c>
      <c r="E10" s="61"/>
      <c r="F10" s="60" t="s">
        <v>193</v>
      </c>
      <c r="G10" s="61"/>
      <c r="H10" s="60" t="s">
        <v>195</v>
      </c>
      <c r="I10" s="61"/>
      <c r="J10" s="60" t="s">
        <v>197</v>
      </c>
      <c r="K10" s="61"/>
    </row>
    <row r="11" spans="1:11" ht="13.8">
      <c r="A11" s="2"/>
      <c r="B11" s="2" t="s">
        <v>10</v>
      </c>
      <c r="C11" s="2" t="s">
        <v>4</v>
      </c>
      <c r="D11" s="2" t="s">
        <v>190</v>
      </c>
      <c r="E11" s="2" t="s">
        <v>191</v>
      </c>
      <c r="F11" s="2" t="s">
        <v>190</v>
      </c>
      <c r="G11" s="2" t="s">
        <v>191</v>
      </c>
      <c r="H11" s="2" t="s">
        <v>190</v>
      </c>
      <c r="I11" s="2" t="s">
        <v>191</v>
      </c>
      <c r="J11" s="2"/>
      <c r="K11" s="2"/>
    </row>
    <row r="12" spans="1:11" ht="13.8">
      <c r="A12" s="2"/>
      <c r="B12" s="2"/>
      <c r="C12" s="2"/>
      <c r="D12" s="62" t="s">
        <v>10</v>
      </c>
      <c r="E12" s="62"/>
      <c r="F12" s="62" t="s">
        <v>10</v>
      </c>
      <c r="G12" s="62"/>
      <c r="H12" s="62" t="s">
        <v>10</v>
      </c>
      <c r="I12" s="62"/>
      <c r="J12" s="62" t="s">
        <v>10</v>
      </c>
      <c r="K12" s="62"/>
    </row>
    <row r="13" spans="1:11" ht="13.8">
      <c r="A13" s="2"/>
      <c r="B13" s="62" t="s">
        <v>187</v>
      </c>
      <c r="C13" s="62"/>
      <c r="D13" s="62" t="s">
        <v>192</v>
      </c>
      <c r="E13" s="62"/>
      <c r="F13" s="62" t="s">
        <v>194</v>
      </c>
      <c r="G13" s="62"/>
      <c r="H13" s="62" t="s">
        <v>196</v>
      </c>
      <c r="I13" s="62"/>
      <c r="J13" s="62" t="s">
        <v>198</v>
      </c>
      <c r="K13" s="62"/>
    </row>
    <row r="14" spans="1:7" ht="13.8">
      <c r="A14" s="1" t="s">
        <v>199</v>
      </c>
      <c r="B14" s="5">
        <f>INDEX('נספח 2'!I:I,MATCH("סה''כ צד קשור-"&amp;'נספח 1'!A14,'נספח 2'!A:A,0))</f>
        <v>5167.8100000000004</v>
      </c>
      <c r="C14">
        <v>0.05</v>
      </c>
      <c r="D14" t="str">
        <f>IFERROR(INDEX('נספח 3א'!C:C,MATCH('נספח 1'!A14,'נספח 3א'!A:A,0)),"")</f>
        <v/>
      </c>
      <c r="E14" t="str">
        <f>IFERROR(INDEX('נספח 3א'!D:D,MATCH('נספח 1'!A14,'נספח 3א'!A:A,0)),"")</f>
        <v/>
      </c>
      <c r="F14">
        <v>0</v>
      </c>
      <c r="G14">
        <v>-233.95</v>
      </c>
    </row>
    <row r="15" spans="1:5" ht="13.8">
      <c r="A15" s="1" t="s">
        <v>200</v>
      </c>
      <c r="B15" s="5">
        <f>INDEX('נספח 2'!I:I,MATCH("סה''כ צד קשור-"&amp;'נספח 1'!A15,'נספח 2'!A:A,0))</f>
        <v>19857.91</v>
      </c>
      <c r="C15">
        <v>0.20</v>
      </c>
      <c r="D15" t="str">
        <f>IFERROR(INDEX('נספח 3א'!C:C,MATCH('נספח 1'!A15,'נספח 3א'!A:A,0)),"")</f>
        <v/>
      </c>
      <c r="E15" t="str">
        <f>IFERROR(INDEX('נספח 3א'!D:D,MATCH('נספח 1'!A15,'נספח 3א'!A:A,0)),"")</f>
        <v/>
      </c>
    </row>
    <row r="16" spans="1:5" ht="13.8">
      <c r="A16" s="1" t="s">
        <v>201</v>
      </c>
      <c r="B16" s="5">
        <f>INDEX('נספח 2'!I:I,MATCH("סה''כ צד קשור-"&amp;'נספח 1'!A16,'נספח 2'!A:A,0))</f>
        <v>27238.260000000002</v>
      </c>
      <c r="C16">
        <v>0.46</v>
      </c>
      <c r="D16" s="50">
        <f>IFERROR(INDEX('נספח 3א'!C:C,MATCH('נספח 1'!A16,'נספח 3א'!A:A,0)),"")</f>
        <v>4354.0536323178703</v>
      </c>
      <c r="E16" s="50">
        <f>IFERROR(INDEX('נספח 3א'!D:D,MATCH('נספח 1'!A16,'נספח 3א'!A:A,0)),"")</f>
        <v>-3711.6852456335369</v>
      </c>
    </row>
    <row r="17" spans="1:5" ht="13.8">
      <c r="A17" s="1" t="s">
        <v>202</v>
      </c>
      <c r="B17" s="5">
        <f>INDEX('נספח 2'!I:I,MATCH("סה''כ צד קשור-"&amp;'נספח 1'!A17,'נספח 2'!A:A,0))</f>
        <v>3540.55</v>
      </c>
      <c r="C17">
        <v>0.03</v>
      </c>
      <c r="D17" s="50">
        <f>IFERROR(INDEX('נספח 3א'!C:C,MATCH('נספח 1'!A17,'נספח 3א'!A:A,0)),"")</f>
        <v>2531.9284529291399</v>
      </c>
      <c r="E17" s="50">
        <f>IFERROR(INDEX('נספח 3א'!D:D,MATCH('נספח 1'!A17,'נספח 3א'!A:A,0)),"")</f>
        <v>-3.3805312999999999</v>
      </c>
    </row>
    <row r="18" spans="1:5" ht="13.8">
      <c r="A18" s="1" t="s">
        <v>203</v>
      </c>
      <c r="B18" s="5">
        <f>INDEX('נספח 2'!I:I,MATCH("סה''כ צד קשור-"&amp;'נספח 1'!A18,'נספח 2'!A:A,0))</f>
        <v>1142.67</v>
      </c>
      <c r="C18">
        <v>0.01</v>
      </c>
      <c r="D18" s="50" t="str">
        <f>IFERROR(INDEX('נספח 3א'!C:C,MATCH('נספח 1'!A18,'נספח 3א'!A:A,0)),"")</f>
        <v/>
      </c>
      <c r="E18" s="50" t="str">
        <f>IFERROR(INDEX('נספח 3א'!D:D,MATCH('נספח 1'!A18,'נספח 3א'!A:A,0)),"")</f>
        <v/>
      </c>
    </row>
    <row r="19" spans="1:5" ht="13.8">
      <c r="A19" s="1" t="s">
        <v>204</v>
      </c>
      <c r="B19" s="5">
        <f>INDEX('נספח 2'!I:I,MATCH("סה''כ צד קשור-"&amp;'נספח 1'!A19,'נספח 2'!A:A,0))</f>
        <v>7404.85</v>
      </c>
      <c r="C19">
        <v>0.070000000000000007</v>
      </c>
      <c r="D19" s="50" t="str">
        <f>IFERROR(INDEX('נספח 3א'!C:C,MATCH('נספח 1'!A19,'נספח 3א'!A:A,0)),"")</f>
        <v/>
      </c>
      <c r="E19" s="50" t="str">
        <f>IFERROR(INDEX('נספח 3א'!D:D,MATCH('נספח 1'!A19,'נספח 3א'!A:A,0)),"")</f>
        <v/>
      </c>
    </row>
    <row r="20" spans="1:5" ht="13.8">
      <c r="A20" s="1" t="s">
        <v>205</v>
      </c>
      <c r="B20" s="5">
        <f>INDEX('נספח 2'!I:I,MATCH("סה''כ צד קשור-"&amp;'נספח 1'!A20,'נספח 2'!A:A,0))</f>
        <v>1259.3599999999999</v>
      </c>
      <c r="C20">
        <v>0.01</v>
      </c>
      <c r="D20" s="50">
        <f>IFERROR(INDEX('נספח 3א'!C:C,MATCH('נספח 1'!A20,'נספח 3א'!A:A,0)),"")</f>
        <v>10.690943599999999</v>
      </c>
      <c r="E20" s="50">
        <f>IFERROR(INDEX('נספח 3א'!D:D,MATCH('נספח 1'!A20,'נספח 3א'!A:A,0)),"")</f>
        <v>-7.9387134999999995</v>
      </c>
    </row>
    <row r="21" spans="1:5" ht="13.8">
      <c r="A21" s="1" t="s">
        <v>206</v>
      </c>
      <c r="B21" s="5">
        <f>INDEX('נספח 2'!I:I,MATCH("סה''כ צד קשור-"&amp;'נספח 1'!A21,'נספח 2'!A:A,0))</f>
        <v>6772.38</v>
      </c>
      <c r="C21">
        <v>0.08</v>
      </c>
      <c r="D21" s="50">
        <f>IFERROR(INDEX('נספח 3א'!C:C,MATCH('נספח 1'!A21,'נספח 3א'!A:A,0)),"")</f>
        <v>70.240335800000011</v>
      </c>
      <c r="E21" s="50">
        <f>IFERROR(INDEX('נספח 3א'!D:D,MATCH('נספח 1'!A21,'נספח 3א'!A:A,0)),"")</f>
        <v>-46.241831799999993</v>
      </c>
    </row>
    <row r="22" spans="1:5" ht="13.8">
      <c r="A22" s="1" t="s">
        <v>207</v>
      </c>
      <c r="B22" s="5">
        <f>INDEX('נספח 2'!I:I,MATCH("סה''כ צד קשור-"&amp;'נספח 1'!A22,'נספח 2'!A:A,0))</f>
        <v>267121.39</v>
      </c>
      <c r="C22">
        <v>2.62</v>
      </c>
      <c r="D22" s="50">
        <f>IFERROR(INDEX('נספח 3א'!C:C,MATCH('נספח 1'!A22,'נספח 3א'!A:A,0)),"")</f>
        <v>1860.3214847890672</v>
      </c>
      <c r="E22" s="50">
        <f>IFERROR(INDEX('נספח 3א'!D:D,MATCH('נספח 1'!A22,'נספח 3א'!A:A,0)),"")</f>
        <v>-7153.0539978755842</v>
      </c>
    </row>
    <row r="23" spans="1:5" ht="13.8">
      <c r="A23" s="1" t="s">
        <v>208</v>
      </c>
      <c r="B23" s="5">
        <f>INDEX('נספח 2'!I:I,MATCH("סה''כ צד קשור-"&amp;'נספח 1'!A23,'נספח 2'!A:A,0))</f>
        <v>10061.24</v>
      </c>
      <c r="C23">
        <v>0.10</v>
      </c>
      <c r="D23" s="50">
        <f>IFERROR(INDEX('נספח 3א'!C:C,MATCH('נספח 1'!A23,'נספח 3א'!A:A,0)),"")</f>
        <v>5053.8168279961328</v>
      </c>
      <c r="E23" s="50">
        <f>IFERROR(INDEX('נספח 3א'!D:D,MATCH('נספח 1'!A23,'נספח 3א'!A:A,0)),"")</f>
        <v>-102.03998586292516</v>
      </c>
    </row>
    <row r="24" spans="1:5" ht="13.8">
      <c r="A24" s="1" t="s">
        <v>209</v>
      </c>
      <c r="B24" s="5">
        <f>INDEX('נספח 2'!I:I,MATCH("סה''כ צד קשור-"&amp;'נספח 1'!A24,'נספח 2'!A:A,0))</f>
        <v>8509.06</v>
      </c>
      <c r="C24">
        <v>0.08</v>
      </c>
      <c r="D24" t="str">
        <f>IFERROR(INDEX('נספח 3א'!C:C,MATCH('נספח 1'!A24,'נספח 3א'!A:A,0)),"")</f>
        <v/>
      </c>
      <c r="E24" t="str">
        <f>IFERROR(INDEX('נספח 3א'!D:D,MATCH('נספח 1'!A24,'נספח 3א'!A:A,0)),"")</f>
        <v/>
      </c>
    </row>
    <row r="25" spans="1:10" ht="13.8">
      <c r="A25" s="1" t="s">
        <v>269</v>
      </c>
      <c r="B25" s="5"/>
      <c r="J25" s="32">
        <f>SUM('נספח 4'!$E$13:$E$29)</f>
        <v>77504.417914718913</v>
      </c>
    </row>
    <row r="26" spans="1:10" ht="13.8">
      <c r="A26" s="1" t="s">
        <v>285</v>
      </c>
      <c r="B26" s="5"/>
      <c r="J26" s="32">
        <f>'נספח 4'!$E$32</f>
        <v>2088.663127057584</v>
      </c>
    </row>
    <row r="28" spans="1:11" ht="13.8">
      <c r="A28" s="43" t="s">
        <v>210</v>
      </c>
      <c r="B28" s="43">
        <f t="shared" si="0" ref="B28:J28">SUM(B14:B27)</f>
        <v>358075.48000000004</v>
      </c>
      <c r="C28" s="43">
        <f t="shared" si="0"/>
        <v>3.7100000000000004</v>
      </c>
      <c r="D28" s="43">
        <f t="shared" si="0"/>
        <v>13881.05167743221</v>
      </c>
      <c r="E28" s="43">
        <f t="shared" si="0"/>
        <v>-11024.340305972046</v>
      </c>
      <c r="F28" s="43">
        <f t="shared" si="0"/>
        <v>0</v>
      </c>
      <c r="G28" s="43">
        <f t="shared" si="0"/>
        <v>-233.95</v>
      </c>
      <c r="H28" s="43">
        <f t="shared" si="0"/>
        <v>0</v>
      </c>
      <c r="I28" s="43">
        <f t="shared" si="0"/>
        <v>0</v>
      </c>
      <c r="J28" s="43">
        <f t="shared" si="0"/>
        <v>79593.081041776502</v>
      </c>
      <c r="K28" s="1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F33"/>
  <sheetViews>
    <sheetView rightToLeft="1" workbookViewId="0" topLeftCell="A1">
      <selection pane="topLeft" activeCell="D10" sqref="D10"/>
    </sheetView>
  </sheetViews>
  <sheetFormatPr defaultRowHeight="14.25"/>
  <cols>
    <col min="1" max="1" width="30.625" customWidth="1"/>
    <col min="2" max="2" width="12.875" customWidth="1"/>
    <col min="5" max="5" width="13.875" bestFit="1" customWidth="1"/>
  </cols>
  <sheetData>
    <row r="9" spans="1:6" ht="55.2">
      <c r="A9" s="34"/>
      <c r="B9" s="35" t="s">
        <v>265</v>
      </c>
      <c r="C9" s="35" t="s">
        <v>266</v>
      </c>
      <c r="D9" s="35" t="s">
        <v>267</v>
      </c>
      <c r="E9" s="35" t="s">
        <v>268</v>
      </c>
      <c r="F9" s="2"/>
    </row>
    <row r="10" spans="1:6" ht="13.8">
      <c r="A10" s="41"/>
      <c r="B10" s="42"/>
      <c r="C10" s="42"/>
      <c r="D10" s="33" t="s">
        <v>4</v>
      </c>
      <c r="E10" s="33" t="s">
        <v>10</v>
      </c>
      <c r="F10" s="17"/>
    </row>
    <row r="11" spans="1:6" ht="13.8">
      <c r="A11" s="37" t="s">
        <v>269</v>
      </c>
      <c r="B11" s="24"/>
      <c r="C11" s="24"/>
      <c r="D11" s="25"/>
      <c r="E11" s="25"/>
      <c r="F11" s="2"/>
    </row>
    <row r="12" spans="1:5" ht="13.8">
      <c r="A12" s="38" t="s">
        <v>270</v>
      </c>
      <c r="B12" s="24"/>
      <c r="C12" s="24"/>
      <c r="D12" s="25"/>
      <c r="E12" s="25"/>
    </row>
    <row r="13" spans="1:5" ht="13.8">
      <c r="A13" s="26" t="s">
        <v>271</v>
      </c>
      <c r="B13" s="27">
        <v>43089</v>
      </c>
      <c r="C13" s="23">
        <v>1142652</v>
      </c>
      <c r="D13" s="25">
        <v>1.3801550243965599</v>
      </c>
      <c r="E13" s="32">
        <v>2380.7674219200003</v>
      </c>
    </row>
    <row r="14" spans="1:5" ht="13.8">
      <c r="A14" s="26" t="s">
        <v>272</v>
      </c>
      <c r="B14" s="27">
        <v>43093</v>
      </c>
      <c r="C14" s="23">
        <v>1133149</v>
      </c>
      <c r="D14" s="25">
        <v>0.90966235324742928</v>
      </c>
      <c r="E14" s="32">
        <v>8350.7003971950016</v>
      </c>
    </row>
    <row r="15" spans="1:5" ht="13.8">
      <c r="A15" s="26" t="s">
        <v>273</v>
      </c>
      <c r="B15" s="27">
        <v>42757</v>
      </c>
      <c r="C15" s="23">
        <v>1134030</v>
      </c>
      <c r="D15" s="25">
        <v>1.4481082607884006</v>
      </c>
      <c r="E15" s="32">
        <v>1810.8593800000001</v>
      </c>
    </row>
    <row r="16" spans="1:5" ht="13.8">
      <c r="A16" s="26" t="s">
        <v>274</v>
      </c>
      <c r="B16" s="27">
        <v>42757</v>
      </c>
      <c r="C16" s="23">
        <v>1134048</v>
      </c>
      <c r="D16" s="25">
        <v>1.4481082607884006</v>
      </c>
      <c r="E16" s="32">
        <v>1810.8593800000001</v>
      </c>
    </row>
    <row r="17" spans="1:5" ht="13.8">
      <c r="A17" s="26" t="s">
        <v>275</v>
      </c>
      <c r="B17" s="27">
        <v>42759</v>
      </c>
      <c r="C17" s="23">
        <v>1139922</v>
      </c>
      <c r="D17" s="25">
        <v>0.53422088647912591</v>
      </c>
      <c r="E17" s="32">
        <v>5243.6931311183998</v>
      </c>
    </row>
    <row r="18" spans="1:5" ht="13.8">
      <c r="A18" s="26" t="s">
        <v>276</v>
      </c>
      <c r="B18" s="27">
        <v>42827</v>
      </c>
      <c r="C18" s="23">
        <v>2310167</v>
      </c>
      <c r="D18" s="25">
        <v>0.48655250564123265</v>
      </c>
      <c r="E18" s="32">
        <v>6227.8701592803018</v>
      </c>
    </row>
    <row r="19" spans="1:5" ht="13.8">
      <c r="A19" s="26" t="s">
        <v>277</v>
      </c>
      <c r="B19" s="27">
        <v>42827</v>
      </c>
      <c r="C19" s="23">
        <v>2310175</v>
      </c>
      <c r="D19" s="25">
        <v>0.68920214991156847</v>
      </c>
      <c r="E19" s="32">
        <v>9803.8941519813943</v>
      </c>
    </row>
    <row r="20" spans="1:5" ht="13.8">
      <c r="A20" s="26" t="s">
        <v>278</v>
      </c>
      <c r="B20" s="27">
        <v>42827</v>
      </c>
      <c r="C20" s="23">
        <v>1134436</v>
      </c>
      <c r="D20" s="25">
        <v>1.1139662270241808</v>
      </c>
      <c r="E20" s="32">
        <v>2484.144699586097</v>
      </c>
    </row>
    <row r="21" spans="1:5" ht="13.8">
      <c r="A21" s="26" t="s">
        <v>279</v>
      </c>
      <c r="B21" s="27">
        <v>42827</v>
      </c>
      <c r="C21" s="23">
        <v>1138650</v>
      </c>
      <c r="D21" s="25">
        <v>1.2069974581502738</v>
      </c>
      <c r="E21" s="32">
        <v>11587.175598242629</v>
      </c>
    </row>
    <row r="22" spans="1:5" ht="13.8">
      <c r="A22" s="26" t="s">
        <v>261</v>
      </c>
      <c r="B22" s="27">
        <v>42978</v>
      </c>
      <c r="C22" s="23">
        <v>1136753</v>
      </c>
      <c r="D22" s="25">
        <v>0.88097314645183034</v>
      </c>
      <c r="E22" s="32">
        <v>1734.5906907692361</v>
      </c>
    </row>
    <row r="23" spans="1:5" ht="13.8">
      <c r="A23" s="26" t="s">
        <v>280</v>
      </c>
      <c r="B23" s="27">
        <v>43074</v>
      </c>
      <c r="C23" s="23">
        <v>1142488</v>
      </c>
      <c r="D23" s="25">
        <v>0.35550427335028179</v>
      </c>
      <c r="E23" s="32">
        <v>2287.1616153584628</v>
      </c>
    </row>
    <row r="24" spans="1:5" ht="13.8">
      <c r="A24" s="26" t="s">
        <v>281</v>
      </c>
      <c r="B24" s="27">
        <v>42925</v>
      </c>
      <c r="C24" s="23">
        <v>1141332</v>
      </c>
      <c r="D24" s="25">
        <v>0.3563823900378964</v>
      </c>
      <c r="E24" s="32">
        <v>8252.6331096762497</v>
      </c>
    </row>
    <row r="25" spans="1:5" ht="13.8">
      <c r="A25" s="38" t="s">
        <v>44</v>
      </c>
      <c r="B25" s="24"/>
      <c r="C25" s="24"/>
      <c r="D25" s="25"/>
      <c r="E25" s="32">
        <v>0</v>
      </c>
    </row>
    <row r="26" spans="1:5" ht="13.8">
      <c r="A26" s="26" t="s">
        <v>282</v>
      </c>
      <c r="B26" s="27">
        <v>42851</v>
      </c>
      <c r="C26" s="23">
        <v>390013</v>
      </c>
      <c r="D26" s="25">
        <v>0.51564302222936742</v>
      </c>
      <c r="E26" s="32">
        <v>1687.1839683893038</v>
      </c>
    </row>
    <row r="27" spans="1:5" ht="13.8">
      <c r="A27" s="26" t="s">
        <v>283</v>
      </c>
      <c r="B27" s="27">
        <v>42800</v>
      </c>
      <c r="C27" s="23">
        <v>1140243</v>
      </c>
      <c r="D27" s="25">
        <v>0.95526744223847626</v>
      </c>
      <c r="E27" s="32">
        <v>1261.1249724738705</v>
      </c>
    </row>
    <row r="28" spans="1:5" ht="13.8">
      <c r="A28" s="26" t="s">
        <v>284</v>
      </c>
      <c r="B28" s="27">
        <v>42834</v>
      </c>
      <c r="C28" s="23">
        <v>746016</v>
      </c>
      <c r="D28" s="25">
        <v>4.8790866013048602</v>
      </c>
      <c r="E28" s="32">
        <v>5654.8613723804228</v>
      </c>
    </row>
    <row r="29" spans="1:5" ht="13.8">
      <c r="A29" s="26" t="s">
        <v>284</v>
      </c>
      <c r="B29" s="27">
        <v>42915</v>
      </c>
      <c r="C29" s="23">
        <v>746016</v>
      </c>
      <c r="D29" s="25">
        <v>5.9766159355695265</v>
      </c>
      <c r="E29" s="32">
        <v>6926.8978663475491</v>
      </c>
    </row>
    <row r="30" spans="1:5" ht="13.8">
      <c r="A30" s="37" t="s">
        <v>285</v>
      </c>
      <c r="B30" s="24"/>
      <c r="C30" s="24"/>
      <c r="D30" s="25"/>
      <c r="E30" s="32">
        <v>0</v>
      </c>
    </row>
    <row r="31" spans="1:5" ht="13.8">
      <c r="A31" s="38" t="s">
        <v>270</v>
      </c>
      <c r="B31" s="24"/>
      <c r="C31" s="24"/>
      <c r="D31" s="25"/>
      <c r="E31" s="32">
        <v>0</v>
      </c>
    </row>
    <row r="32" spans="1:5" ht="13.8">
      <c r="A32" s="28" t="s">
        <v>286</v>
      </c>
      <c r="B32" s="29">
        <v>42985</v>
      </c>
      <c r="C32" s="30">
        <v>6120208</v>
      </c>
      <c r="D32" s="31">
        <v>15.847216442231485</v>
      </c>
      <c r="E32" s="32">
        <v>2088.663127057584</v>
      </c>
    </row>
    <row r="33" spans="1:5" ht="15.6">
      <c r="A33" s="36" t="s">
        <v>287</v>
      </c>
      <c r="B33" s="39"/>
      <c r="C33" s="39"/>
      <c r="D33" s="39"/>
      <c r="E33" s="40">
        <f>SUM(E13:E32)</f>
        <v>79593.081041776502</v>
      </c>
    </row>
  </sheetData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L12"/>
  <sheetViews>
    <sheetView rightToLeft="1" workbookViewId="0" topLeftCell="A1">
      <selection pane="topLeft" activeCell="D22" sqref="D22"/>
    </sheetView>
  </sheetViews>
  <sheetFormatPr defaultRowHeight="14.25"/>
  <cols>
    <col min="1" max="1" width="30.625" customWidth="1"/>
  </cols>
  <sheetData>
    <row r="10" spans="1:12" ht="55.2">
      <c r="A10" s="46"/>
      <c r="B10" s="46" t="s">
        <v>174</v>
      </c>
      <c r="C10" s="44" t="s">
        <v>0</v>
      </c>
      <c r="D10" s="44" t="s">
        <v>8</v>
      </c>
      <c r="E10" s="44" t="s">
        <v>180</v>
      </c>
      <c r="F10" s="44" t="s">
        <v>181</v>
      </c>
      <c r="G10" s="44" t="s">
        <v>182</v>
      </c>
      <c r="H10" s="2"/>
      <c r="I10" s="2"/>
      <c r="J10" s="2"/>
      <c r="K10" s="2"/>
      <c r="L10" s="2"/>
    </row>
    <row r="11" spans="1:12" ht="13.8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6">
      <c r="A12" s="13" t="s">
        <v>183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J22"/>
  <sheetViews>
    <sheetView rightToLeft="1" workbookViewId="0" topLeftCell="A1">
      <selection pane="topLeft" activeCell="A12" sqref="A12:J22"/>
    </sheetView>
  </sheetViews>
  <sheetFormatPr defaultRowHeight="14.25"/>
  <cols>
    <col min="1" max="1" width="30.625" customWidth="1"/>
    <col min="2" max="8" width="10.625" customWidth="1"/>
  </cols>
  <sheetData>
    <row r="10" spans="1:8" ht="55.2">
      <c r="A10" s="2"/>
      <c r="B10" s="3" t="s">
        <v>0</v>
      </c>
      <c r="C10" s="2" t="s">
        <v>174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175</v>
      </c>
    </row>
    <row r="11" spans="1:8" ht="13.8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6">
      <c r="A12" s="7" t="s">
        <v>12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ht="13.8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3.8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3.8">
      <c r="A15" s="8" t="s">
        <v>176</v>
      </c>
      <c r="B15" s="8">
        <v>1092774</v>
      </c>
      <c r="C15" s="15">
        <v>43011</v>
      </c>
      <c r="D15" s="8"/>
      <c r="E15" s="8" t="s">
        <v>18</v>
      </c>
      <c r="F15" s="8">
        <v>6.70</v>
      </c>
      <c r="G15" s="8">
        <v>0.08</v>
      </c>
      <c r="H15" s="8">
        <v>-200.19</v>
      </c>
      <c r="I15" s="8"/>
      <c r="J15" s="8"/>
    </row>
    <row r="16" spans="1:10" ht="13.8">
      <c r="A16" s="8" t="s">
        <v>176</v>
      </c>
      <c r="B16" s="8">
        <v>1092774</v>
      </c>
      <c r="C16" s="15">
        <v>43011</v>
      </c>
      <c r="D16" s="8"/>
      <c r="E16" s="8" t="s">
        <v>18</v>
      </c>
      <c r="F16" s="8">
        <v>6.70</v>
      </c>
      <c r="G16" s="8">
        <v>0</v>
      </c>
      <c r="H16" s="8">
        <v>-2.5099999999999998</v>
      </c>
      <c r="I16" s="8"/>
      <c r="J16" s="8"/>
    </row>
    <row r="17" spans="1:10" ht="13.8">
      <c r="A17" s="8" t="s">
        <v>177</v>
      </c>
      <c r="B17" s="8">
        <v>1093939</v>
      </c>
      <c r="C17" s="15">
        <v>43016</v>
      </c>
      <c r="D17" s="8"/>
      <c r="E17" s="8" t="s">
        <v>18</v>
      </c>
      <c r="F17" s="8">
        <v>6.70</v>
      </c>
      <c r="G17" s="8">
        <v>0.03</v>
      </c>
      <c r="H17" s="8">
        <v>-31.25</v>
      </c>
      <c r="I17" s="8"/>
      <c r="J17" s="8"/>
    </row>
    <row r="18" spans="1:10" ht="15.6">
      <c r="A18" s="9" t="s">
        <v>21</v>
      </c>
      <c r="B18" s="8"/>
      <c r="C18" s="8"/>
      <c r="D18" s="8"/>
      <c r="E18" s="8"/>
      <c r="F18" s="8"/>
      <c r="G18" s="8"/>
      <c r="H18" s="13">
        <v>-233.95</v>
      </c>
      <c r="I18" s="8"/>
      <c r="J18" s="8"/>
    </row>
    <row r="19" spans="1:10" ht="13.8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6">
      <c r="A20" s="13" t="s">
        <v>178</v>
      </c>
      <c r="B20" s="8"/>
      <c r="C20" s="8"/>
      <c r="D20" s="8"/>
      <c r="E20" s="8"/>
      <c r="F20" s="8"/>
      <c r="G20" s="8"/>
      <c r="H20" s="13">
        <v>-233.95</v>
      </c>
      <c r="I20" s="8"/>
      <c r="J20" s="8"/>
    </row>
    <row r="21" spans="1:10" ht="13.8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6">
      <c r="A22" s="13" t="s">
        <v>179</v>
      </c>
      <c r="B22" s="8"/>
      <c r="C22" s="8"/>
      <c r="D22" s="8"/>
      <c r="E22" s="8"/>
      <c r="F22" s="8"/>
      <c r="G22" s="8"/>
      <c r="H22" s="13">
        <v>-233.95</v>
      </c>
      <c r="I22" s="8"/>
      <c r="J22" s="8"/>
    </row>
  </sheetData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K102"/>
  <sheetViews>
    <sheetView rightToLeft="1" workbookViewId="0" topLeftCell="A73">
      <selection pane="topLeft" activeCell="J86" sqref="J86"/>
    </sheetView>
  </sheetViews>
  <sheetFormatPr defaultRowHeight="14.25"/>
  <cols>
    <col min="1" max="1" width="30.625" style="22" customWidth="1"/>
    <col min="2" max="2" width="7.875" bestFit="1" customWidth="1"/>
    <col min="3" max="4" width="13.125" bestFit="1" customWidth="1"/>
    <col min="5" max="5" width="12.625" customWidth="1"/>
    <col min="6" max="8" width="4.625" customWidth="1"/>
    <col min="9" max="11" width="15.625" customWidth="1"/>
  </cols>
  <sheetData>
    <row r="10" spans="1:11" ht="13.8">
      <c r="A10" s="18"/>
      <c r="B10" s="2"/>
      <c r="C10" s="2"/>
      <c r="D10" s="2"/>
      <c r="E10" s="2"/>
      <c r="F10" s="2"/>
      <c r="G10" s="2"/>
      <c r="H10" s="2"/>
      <c r="I10" s="3"/>
      <c r="J10" s="2"/>
      <c r="K10" s="3"/>
    </row>
    <row r="11" spans="1:11" ht="13.8">
      <c r="A11" s="18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55.2">
      <c r="A12" s="52" t="s">
        <v>264</v>
      </c>
      <c r="B12" s="53" t="s">
        <v>211</v>
      </c>
      <c r="C12" s="54" t="s">
        <v>168</v>
      </c>
      <c r="D12" s="54" t="s">
        <v>169</v>
      </c>
      <c r="F12" s="8"/>
      <c r="G12" s="8"/>
      <c r="H12" s="8"/>
      <c r="I12" s="8"/>
      <c r="J12" s="8"/>
    </row>
    <row r="13" spans="1:10" ht="13.8">
      <c r="A13" s="55" t="s">
        <v>201</v>
      </c>
      <c r="B13" s="22"/>
      <c r="C13" s="50">
        <v>4354.0536323178703</v>
      </c>
      <c r="D13" s="50">
        <v>-3711.6852456335369</v>
      </c>
      <c r="F13" s="8"/>
      <c r="G13" s="8"/>
      <c r="H13" s="8"/>
      <c r="I13" s="8"/>
      <c r="J13" s="8"/>
    </row>
    <row r="14" spans="1:10" ht="13.8">
      <c r="A14" s="19" t="s">
        <v>201</v>
      </c>
      <c r="B14" s="56"/>
      <c r="C14" s="50">
        <v>0</v>
      </c>
      <c r="D14" s="50">
        <v>0</v>
      </c>
      <c r="F14" s="8"/>
      <c r="G14" s="8"/>
      <c r="H14" s="8"/>
      <c r="I14" s="8"/>
      <c r="J14" s="8"/>
    </row>
    <row r="15" spans="1:10" ht="13.8">
      <c r="A15" s="20" t="s">
        <v>24</v>
      </c>
      <c r="B15" s="56"/>
      <c r="C15" s="50">
        <v>0</v>
      </c>
      <c r="D15" s="50">
        <v>0</v>
      </c>
      <c r="F15" s="8"/>
      <c r="G15" s="8"/>
      <c r="H15" s="8"/>
      <c r="I15" s="8"/>
      <c r="J15" s="8"/>
    </row>
    <row r="16" spans="1:10" ht="13.8">
      <c r="A16" s="21" t="s">
        <v>212</v>
      </c>
      <c r="B16" s="56"/>
      <c r="C16" s="50">
        <v>0</v>
      </c>
      <c r="D16" s="50">
        <v>0</v>
      </c>
      <c r="F16" s="8"/>
      <c r="G16" s="8"/>
      <c r="H16" s="8"/>
      <c r="I16" s="8"/>
      <c r="J16" s="8"/>
    </row>
    <row r="17" spans="1:10" ht="13.8">
      <c r="A17" s="57" t="s">
        <v>213</v>
      </c>
      <c r="B17" s="56"/>
      <c r="C17" s="50">
        <v>0</v>
      </c>
      <c r="D17" s="50">
        <v>0</v>
      </c>
      <c r="F17" s="8"/>
      <c r="G17" s="8"/>
      <c r="H17" s="8"/>
      <c r="I17" s="8"/>
      <c r="J17" s="8"/>
    </row>
    <row r="18" spans="1:11" ht="15.6">
      <c r="A18" s="58" t="s">
        <v>214</v>
      </c>
      <c r="B18" s="55" t="s">
        <v>41</v>
      </c>
      <c r="C18" s="50">
        <v>3694.6512532595752</v>
      </c>
      <c r="D18" s="50">
        <v>-1309.1265674320807</v>
      </c>
      <c r="F18" s="8"/>
      <c r="G18" s="8"/>
      <c r="H18" s="8"/>
      <c r="I18" s="13"/>
      <c r="J18" s="8"/>
      <c r="K18" s="4"/>
    </row>
    <row r="19" spans="1:10" ht="13.8">
      <c r="A19" s="21" t="s">
        <v>215</v>
      </c>
      <c r="B19" s="56"/>
      <c r="C19" s="50">
        <v>0</v>
      </c>
      <c r="D19" s="50">
        <v>0</v>
      </c>
      <c r="F19" s="8"/>
      <c r="G19" s="8"/>
      <c r="H19" s="8"/>
      <c r="I19" s="8"/>
      <c r="J19" s="8"/>
    </row>
    <row r="20" spans="1:10" ht="13.8">
      <c r="A20" s="57" t="s">
        <v>44</v>
      </c>
      <c r="B20" s="56"/>
      <c r="C20" s="50">
        <v>0</v>
      </c>
      <c r="D20" s="50">
        <v>0</v>
      </c>
      <c r="F20" s="8"/>
      <c r="G20" s="8"/>
      <c r="H20" s="8"/>
      <c r="I20" s="8"/>
      <c r="J20" s="8"/>
    </row>
    <row r="21" spans="1:10" ht="13.8">
      <c r="A21" s="58" t="s">
        <v>170</v>
      </c>
      <c r="B21" s="55" t="s">
        <v>46</v>
      </c>
      <c r="C21" s="50">
        <v>659.40237905829429</v>
      </c>
      <c r="D21" s="50">
        <v>-2402.5586782014561</v>
      </c>
      <c r="F21" s="8"/>
      <c r="G21" s="8"/>
      <c r="H21" s="8"/>
      <c r="I21" s="8"/>
      <c r="J21" s="8"/>
    </row>
    <row r="22" spans="1:10" ht="13.8">
      <c r="A22" s="55" t="s">
        <v>202</v>
      </c>
      <c r="B22" s="22"/>
      <c r="C22" s="50">
        <v>2531.9284529291399</v>
      </c>
      <c r="D22" s="50">
        <v>-3.3805312999999999</v>
      </c>
      <c r="F22" s="8"/>
      <c r="G22" s="8"/>
      <c r="H22" s="8"/>
      <c r="I22" s="8"/>
      <c r="J22" s="8"/>
    </row>
    <row r="23" spans="1:10" ht="13.8">
      <c r="A23" s="19" t="s">
        <v>202</v>
      </c>
      <c r="B23" s="56"/>
      <c r="C23" s="50">
        <v>0</v>
      </c>
      <c r="D23" s="50">
        <v>0</v>
      </c>
      <c r="F23" s="8"/>
      <c r="G23" s="8"/>
      <c r="H23" s="8"/>
      <c r="I23" s="8"/>
      <c r="J23" s="8"/>
    </row>
    <row r="24" spans="1:10" ht="13.8">
      <c r="A24" s="20" t="s">
        <v>24</v>
      </c>
      <c r="B24" s="56"/>
      <c r="C24" s="50">
        <v>0</v>
      </c>
      <c r="D24" s="50">
        <v>0</v>
      </c>
      <c r="F24" s="8"/>
      <c r="G24" s="8"/>
      <c r="H24" s="8"/>
      <c r="I24" s="8"/>
      <c r="J24" s="8"/>
    </row>
    <row r="25" spans="1:10" ht="13.8">
      <c r="A25" s="21" t="s">
        <v>215</v>
      </c>
      <c r="B25" s="56"/>
      <c r="C25" s="50">
        <v>0</v>
      </c>
      <c r="D25" s="50">
        <v>0</v>
      </c>
      <c r="F25" s="8"/>
      <c r="G25" s="8"/>
      <c r="H25" s="8"/>
      <c r="I25" s="8"/>
      <c r="J25" s="8"/>
    </row>
    <row r="26" spans="1:11" ht="15.6">
      <c r="A26" s="57" t="s">
        <v>44</v>
      </c>
      <c r="B26" s="56"/>
      <c r="C26" s="50">
        <v>0</v>
      </c>
      <c r="D26" s="50">
        <v>0</v>
      </c>
      <c r="F26" s="8"/>
      <c r="G26" s="8"/>
      <c r="H26" s="8"/>
      <c r="I26" s="13"/>
      <c r="J26" s="8"/>
      <c r="K26" s="4"/>
    </row>
    <row r="27" spans="1:10" ht="13.8">
      <c r="A27" s="58" t="s">
        <v>202</v>
      </c>
      <c r="B27" s="55" t="s">
        <v>63</v>
      </c>
      <c r="C27" s="50">
        <v>2531.9284529291399</v>
      </c>
      <c r="D27" s="50">
        <v>-3.3805312999999999</v>
      </c>
      <c r="F27" s="8"/>
      <c r="G27" s="8"/>
      <c r="H27" s="8"/>
      <c r="I27" s="8"/>
      <c r="J27" s="8"/>
    </row>
    <row r="28" spans="1:10" ht="13.8">
      <c r="A28" s="55" t="s">
        <v>205</v>
      </c>
      <c r="B28" s="22"/>
      <c r="C28" s="50">
        <v>10.690943599999999</v>
      </c>
      <c r="D28" s="50">
        <v>-7.9387134999999995</v>
      </c>
      <c r="F28" s="8"/>
      <c r="G28" s="8"/>
      <c r="H28" s="8"/>
      <c r="I28" s="8"/>
      <c r="J28" s="8"/>
    </row>
    <row r="29" spans="1:10" ht="13.8">
      <c r="A29" s="19" t="s">
        <v>205</v>
      </c>
      <c r="B29" s="56"/>
      <c r="C29" s="50">
        <v>0</v>
      </c>
      <c r="D29" s="50">
        <v>0</v>
      </c>
      <c r="F29" s="8"/>
      <c r="G29" s="8"/>
      <c r="H29" s="8"/>
      <c r="I29" s="8"/>
      <c r="J29" s="8"/>
    </row>
    <row r="30" spans="1:10" ht="13.8">
      <c r="A30" s="20" t="s">
        <v>24</v>
      </c>
      <c r="B30" s="56"/>
      <c r="C30" s="50">
        <v>0</v>
      </c>
      <c r="D30" s="50">
        <v>0</v>
      </c>
      <c r="F30" s="8"/>
      <c r="G30" s="8"/>
      <c r="H30" s="8"/>
      <c r="I30" s="8"/>
      <c r="J30" s="8"/>
    </row>
    <row r="31" spans="1:10" ht="13.8">
      <c r="A31" s="21" t="s">
        <v>212</v>
      </c>
      <c r="B31" s="56"/>
      <c r="C31" s="50">
        <v>0</v>
      </c>
      <c r="D31" s="50">
        <v>0</v>
      </c>
      <c r="F31" s="8"/>
      <c r="G31" s="8"/>
      <c r="H31" s="8"/>
      <c r="I31" s="8"/>
      <c r="J31" s="8"/>
    </row>
    <row r="32" spans="1:10" ht="13.8">
      <c r="A32" s="57" t="s">
        <v>213</v>
      </c>
      <c r="B32" s="56"/>
      <c r="C32" s="50">
        <v>0</v>
      </c>
      <c r="D32" s="50">
        <v>0</v>
      </c>
      <c r="F32" s="8"/>
      <c r="G32" s="8"/>
      <c r="H32" s="8"/>
      <c r="I32" s="8"/>
      <c r="J32" s="8"/>
    </row>
    <row r="33" spans="1:10" ht="13.8">
      <c r="A33" s="58" t="s">
        <v>216</v>
      </c>
      <c r="B33" s="55" t="s">
        <v>217</v>
      </c>
      <c r="C33" s="50">
        <v>0.00047449999999999999</v>
      </c>
      <c r="D33" s="50">
        <v>-0.00044439999999999996</v>
      </c>
      <c r="F33" s="8"/>
      <c r="G33" s="8"/>
      <c r="H33" s="8"/>
      <c r="I33" s="8"/>
      <c r="J33" s="8"/>
    </row>
    <row r="34" spans="1:10" ht="13.8">
      <c r="A34" s="58" t="s">
        <v>218</v>
      </c>
      <c r="B34" s="55" t="s">
        <v>219</v>
      </c>
      <c r="C34" s="50">
        <v>0.00039909999999999994</v>
      </c>
      <c r="D34" s="50">
        <v>-0.00039380000000000003</v>
      </c>
      <c r="F34" s="8"/>
      <c r="G34" s="8"/>
      <c r="H34" s="8"/>
      <c r="I34" s="8"/>
      <c r="J34" s="8"/>
    </row>
    <row r="35" spans="1:10" ht="13.8">
      <c r="A35" s="58" t="s">
        <v>220</v>
      </c>
      <c r="B35" s="55" t="s">
        <v>221</v>
      </c>
      <c r="C35" s="50">
        <v>0</v>
      </c>
      <c r="D35" s="50">
        <v>-0.38455540000000005</v>
      </c>
      <c r="F35" s="8"/>
      <c r="G35" s="8"/>
      <c r="H35" s="8"/>
      <c r="I35" s="8"/>
      <c r="J35" s="8"/>
    </row>
    <row r="36" spans="1:10" ht="13.8">
      <c r="A36" s="58" t="s">
        <v>222</v>
      </c>
      <c r="B36" s="55" t="s">
        <v>82</v>
      </c>
      <c r="C36" s="50">
        <v>1.7499003999999996</v>
      </c>
      <c r="D36" s="50">
        <v>-2.3242331000000003</v>
      </c>
      <c r="F36" s="8"/>
      <c r="G36" s="8"/>
      <c r="H36" s="8"/>
      <c r="I36" s="8"/>
      <c r="J36" s="8"/>
    </row>
    <row r="37" spans="1:10" ht="13.8">
      <c r="A37" s="58" t="s">
        <v>223</v>
      </c>
      <c r="B37" s="55" t="s">
        <v>224</v>
      </c>
      <c r="C37" s="50">
        <v>0.00033950000000000001</v>
      </c>
      <c r="D37" s="50">
        <v>-0.00034159999999999995</v>
      </c>
      <c r="F37" s="8"/>
      <c r="G37" s="8"/>
      <c r="H37" s="8"/>
      <c r="I37" s="8"/>
      <c r="J37" s="8"/>
    </row>
    <row r="38" spans="1:10" ht="13.8">
      <c r="A38" s="58" t="s">
        <v>225</v>
      </c>
      <c r="B38" s="55" t="s">
        <v>85</v>
      </c>
      <c r="C38" s="50">
        <v>1.5892871999999998</v>
      </c>
      <c r="D38" s="50">
        <v>-2.1530082999999993</v>
      </c>
      <c r="F38" s="8"/>
      <c r="G38" s="8"/>
      <c r="H38" s="8"/>
      <c r="I38" s="8"/>
      <c r="J38" s="8"/>
    </row>
    <row r="39" spans="1:10" ht="13.8">
      <c r="A39" s="58" t="s">
        <v>226</v>
      </c>
      <c r="B39" s="55" t="s">
        <v>88</v>
      </c>
      <c r="C39" s="50">
        <v>7.3505428999999989</v>
      </c>
      <c r="D39" s="50">
        <v>-1.4924755000000007</v>
      </c>
      <c r="F39" s="8"/>
      <c r="G39" s="8"/>
      <c r="H39" s="8"/>
      <c r="I39" s="8"/>
      <c r="J39" s="8"/>
    </row>
    <row r="40" spans="1:11" ht="15.6">
      <c r="A40" s="21" t="s">
        <v>215</v>
      </c>
      <c r="B40" s="56"/>
      <c r="C40" s="50">
        <v>0</v>
      </c>
      <c r="D40" s="50">
        <v>0</v>
      </c>
      <c r="F40" s="8"/>
      <c r="G40" s="8"/>
      <c r="H40" s="8"/>
      <c r="I40" s="13"/>
      <c r="J40" s="8"/>
      <c r="K40" s="6"/>
    </row>
    <row r="41" spans="1:10" ht="13.8">
      <c r="A41" s="57" t="s">
        <v>44</v>
      </c>
      <c r="B41" s="56"/>
      <c r="C41" s="50">
        <v>0</v>
      </c>
      <c r="D41" s="50">
        <v>0</v>
      </c>
      <c r="F41" s="8"/>
      <c r="G41" s="8"/>
      <c r="H41" s="8"/>
      <c r="I41" s="8"/>
      <c r="J41" s="8"/>
    </row>
    <row r="42" spans="1:10" ht="13.8">
      <c r="A42" s="58" t="s">
        <v>227</v>
      </c>
      <c r="B42" s="55" t="s">
        <v>228</v>
      </c>
      <c r="C42" s="50">
        <v>0</v>
      </c>
      <c r="D42" s="50">
        <v>-1.5832613999999998</v>
      </c>
      <c r="F42" s="8"/>
      <c r="G42" s="8"/>
      <c r="H42" s="8"/>
      <c r="I42" s="8"/>
      <c r="J42" s="8"/>
    </row>
    <row r="43" spans="1:10" ht="13.8">
      <c r="A43" s="55" t="s">
        <v>206</v>
      </c>
      <c r="B43" s="22"/>
      <c r="C43" s="50">
        <v>70.240335800000011</v>
      </c>
      <c r="D43" s="50">
        <v>-46.241831799999993</v>
      </c>
      <c r="F43" s="8"/>
      <c r="G43" s="8"/>
      <c r="H43" s="8"/>
      <c r="I43" s="8"/>
      <c r="J43" s="8"/>
    </row>
    <row r="44" spans="1:10" ht="13.8">
      <c r="A44" s="19" t="s">
        <v>206</v>
      </c>
      <c r="B44" s="56"/>
      <c r="C44" s="50">
        <v>0</v>
      </c>
      <c r="D44" s="50">
        <v>0</v>
      </c>
      <c r="F44" s="8"/>
      <c r="G44" s="8"/>
      <c r="H44" s="8"/>
      <c r="I44" s="8"/>
      <c r="J44" s="8"/>
    </row>
    <row r="45" spans="1:11" ht="13.8">
      <c r="A45" s="20" t="s">
        <v>24</v>
      </c>
      <c r="B45" s="56"/>
      <c r="C45" s="50">
        <v>0</v>
      </c>
      <c r="D45" s="50">
        <v>0</v>
      </c>
      <c r="F45" s="8"/>
      <c r="G45" s="8"/>
      <c r="H45" s="8"/>
      <c r="I45" s="8"/>
      <c r="J45" s="8"/>
      <c r="K45" s="5"/>
    </row>
    <row r="46" spans="1:10" ht="13.8">
      <c r="A46" s="21" t="s">
        <v>212</v>
      </c>
      <c r="B46" s="56"/>
      <c r="C46" s="50">
        <v>0</v>
      </c>
      <c r="D46" s="50">
        <v>0</v>
      </c>
      <c r="F46" s="8"/>
      <c r="G46" s="8"/>
      <c r="H46" s="8"/>
      <c r="I46" s="8"/>
      <c r="J46" s="8"/>
    </row>
    <row r="47" spans="1:11" ht="13.8">
      <c r="A47" s="57" t="s">
        <v>213</v>
      </c>
      <c r="B47" s="56"/>
      <c r="C47" s="50">
        <v>0</v>
      </c>
      <c r="D47" s="50">
        <v>0</v>
      </c>
      <c r="F47" s="8"/>
      <c r="G47" s="8"/>
      <c r="H47" s="8"/>
      <c r="I47" s="8"/>
      <c r="J47" s="8"/>
      <c r="K47" s="5"/>
    </row>
    <row r="48" spans="1:10" ht="13.8">
      <c r="A48" s="58" t="s">
        <v>171</v>
      </c>
      <c r="B48" s="55" t="s">
        <v>104</v>
      </c>
      <c r="C48" s="50">
        <v>24.244803900000001</v>
      </c>
      <c r="D48" s="50">
        <v>-13.046312699999996</v>
      </c>
      <c r="F48" s="8"/>
      <c r="G48" s="8"/>
      <c r="H48" s="8"/>
      <c r="I48" s="8"/>
      <c r="J48" s="8"/>
    </row>
    <row r="49" spans="1:11" ht="13.8">
      <c r="A49" s="58" t="s">
        <v>229</v>
      </c>
      <c r="B49" s="55" t="s">
        <v>102</v>
      </c>
      <c r="C49" s="50">
        <v>4.1113035</v>
      </c>
      <c r="D49" s="50">
        <v>-2.8997005999999996</v>
      </c>
      <c r="F49" s="8"/>
      <c r="G49" s="8"/>
      <c r="H49" s="8"/>
      <c r="I49" s="8"/>
      <c r="J49" s="8"/>
      <c r="K49" s="5"/>
    </row>
    <row r="50" spans="1:10" ht="13.8">
      <c r="A50" s="58" t="s">
        <v>230</v>
      </c>
      <c r="B50" s="55" t="s">
        <v>231</v>
      </c>
      <c r="C50" s="50">
        <v>4.7878148000000005</v>
      </c>
      <c r="D50" s="50">
        <v>-7.0696791999999995</v>
      </c>
      <c r="F50" s="8"/>
      <c r="G50" s="8"/>
      <c r="H50" s="8"/>
      <c r="I50" s="8"/>
      <c r="J50" s="8"/>
    </row>
    <row r="51" spans="1:10" ht="13.8">
      <c r="A51" s="58" t="s">
        <v>232</v>
      </c>
      <c r="B51" s="55" t="s">
        <v>97</v>
      </c>
      <c r="C51" s="50">
        <v>7.1181827999999996</v>
      </c>
      <c r="D51" s="50">
        <v>-5.012297799999998</v>
      </c>
      <c r="F51" s="8"/>
      <c r="G51" s="8"/>
      <c r="H51" s="8"/>
      <c r="I51" s="8"/>
      <c r="J51" s="8"/>
    </row>
    <row r="52" spans="1:11" ht="13.8">
      <c r="A52" s="58" t="s">
        <v>233</v>
      </c>
      <c r="B52" s="55" t="s">
        <v>100</v>
      </c>
      <c r="C52" s="50">
        <v>10.693737499999998</v>
      </c>
      <c r="D52" s="50">
        <v>-7.4182619999999986</v>
      </c>
      <c r="F52" s="8"/>
      <c r="G52" s="8"/>
      <c r="H52" s="8"/>
      <c r="I52" s="8"/>
      <c r="J52" s="8"/>
      <c r="K52" s="5"/>
    </row>
    <row r="53" spans="1:11" ht="13.8">
      <c r="A53" s="58" t="s">
        <v>234</v>
      </c>
      <c r="B53" s="55" t="s">
        <v>93</v>
      </c>
      <c r="C53" s="50">
        <v>5.8959444999999997</v>
      </c>
      <c r="D53" s="50">
        <v>-4.536520600000002</v>
      </c>
      <c r="F53" s="8"/>
      <c r="G53" s="8"/>
      <c r="H53" s="8"/>
      <c r="I53" s="8"/>
      <c r="J53" s="8"/>
      <c r="K53" s="5"/>
    </row>
    <row r="54" spans="1:11" ht="13.8">
      <c r="A54" s="58" t="s">
        <v>235</v>
      </c>
      <c r="B54" s="55" t="s">
        <v>95</v>
      </c>
      <c r="C54" s="50">
        <v>2.4671698000000002</v>
      </c>
      <c r="D54" s="50">
        <v>-1.1728779</v>
      </c>
      <c r="F54" s="8"/>
      <c r="G54" s="8"/>
      <c r="H54" s="8"/>
      <c r="I54" s="8"/>
      <c r="J54" s="8"/>
      <c r="K54" s="5"/>
    </row>
    <row r="55" spans="1:10" ht="13.8">
      <c r="A55" s="21" t="s">
        <v>215</v>
      </c>
      <c r="B55" s="56"/>
      <c r="C55" s="50">
        <v>0</v>
      </c>
      <c r="D55" s="50">
        <v>0</v>
      </c>
      <c r="F55" s="8"/>
      <c r="G55" s="8"/>
      <c r="H55" s="8"/>
      <c r="I55" s="8"/>
      <c r="J55" s="8"/>
    </row>
    <row r="56" spans="1:11" ht="13.8">
      <c r="A56" s="57" t="s">
        <v>44</v>
      </c>
      <c r="B56" s="56"/>
      <c r="C56" s="50">
        <v>0</v>
      </c>
      <c r="D56" s="50">
        <v>0</v>
      </c>
      <c r="F56" s="8"/>
      <c r="G56" s="8"/>
      <c r="H56" s="8"/>
      <c r="I56" s="8"/>
      <c r="J56" s="8"/>
      <c r="K56" s="5"/>
    </row>
    <row r="57" spans="1:11" ht="13.8">
      <c r="A57" s="58" t="s">
        <v>236</v>
      </c>
      <c r="B57" s="55" t="s">
        <v>106</v>
      </c>
      <c r="C57" s="50">
        <v>10.921379000000004</v>
      </c>
      <c r="D57" s="50">
        <v>-5.086180999999999</v>
      </c>
      <c r="F57" s="8"/>
      <c r="G57" s="8"/>
      <c r="H57" s="8"/>
      <c r="I57" s="8"/>
      <c r="J57" s="8"/>
      <c r="K57" s="5"/>
    </row>
    <row r="58" spans="1:10" ht="13.8">
      <c r="A58" s="55" t="s">
        <v>207</v>
      </c>
      <c r="B58" s="22"/>
      <c r="C58" s="50">
        <v>1860.3214847890672</v>
      </c>
      <c r="D58" s="50">
        <v>-7153.0539978755842</v>
      </c>
      <c r="F58" s="8"/>
      <c r="G58" s="8"/>
      <c r="H58" s="8"/>
      <c r="I58" s="8"/>
      <c r="J58" s="8"/>
    </row>
    <row r="59" spans="1:11" ht="15.6">
      <c r="A59" s="19" t="s">
        <v>207</v>
      </c>
      <c r="B59" s="56"/>
      <c r="C59" s="50">
        <v>0</v>
      </c>
      <c r="D59" s="50">
        <v>0</v>
      </c>
      <c r="F59" s="8"/>
      <c r="G59" s="8"/>
      <c r="H59" s="8"/>
      <c r="I59" s="14"/>
      <c r="J59" s="8"/>
      <c r="K59" s="6"/>
    </row>
    <row r="60" spans="1:10" ht="13.8">
      <c r="A60" s="20" t="s">
        <v>24</v>
      </c>
      <c r="B60" s="56"/>
      <c r="C60" s="50">
        <v>0</v>
      </c>
      <c r="D60" s="50">
        <v>0</v>
      </c>
      <c r="F60" s="8"/>
      <c r="G60" s="8"/>
      <c r="H60" s="8"/>
      <c r="I60" s="8"/>
      <c r="J60" s="8"/>
    </row>
    <row r="61" spans="1:10" ht="13.8">
      <c r="A61" s="21" t="s">
        <v>215</v>
      </c>
      <c r="B61" s="56"/>
      <c r="C61" s="50">
        <v>0</v>
      </c>
      <c r="D61" s="50">
        <v>0</v>
      </c>
      <c r="F61" s="8"/>
      <c r="G61" s="8"/>
      <c r="H61" s="8"/>
      <c r="I61" s="8"/>
      <c r="J61" s="8"/>
    </row>
    <row r="62" spans="1:10" ht="13.8">
      <c r="A62" s="57" t="s">
        <v>109</v>
      </c>
      <c r="B62" s="56"/>
      <c r="C62" s="50">
        <v>0</v>
      </c>
      <c r="D62" s="50">
        <v>0</v>
      </c>
      <c r="F62" s="8"/>
      <c r="G62" s="8"/>
      <c r="H62" s="8"/>
      <c r="I62" s="8"/>
      <c r="J62" s="8"/>
    </row>
    <row r="63" spans="1:10" ht="13.8">
      <c r="A63" s="58" t="s">
        <v>237</v>
      </c>
      <c r="B63" s="55" t="s">
        <v>127</v>
      </c>
      <c r="C63" s="50">
        <v>20.810427000000001</v>
      </c>
      <c r="D63" s="50">
        <v>-24.810392200000003</v>
      </c>
      <c r="F63" s="8"/>
      <c r="G63" s="8"/>
      <c r="H63" s="8"/>
      <c r="I63" s="8"/>
      <c r="J63" s="8"/>
    </row>
    <row r="64" spans="1:10" ht="13.8">
      <c r="A64" s="58" t="s">
        <v>238</v>
      </c>
      <c r="B64" s="55" t="s">
        <v>239</v>
      </c>
      <c r="C64" s="50">
        <v>0</v>
      </c>
      <c r="D64" s="50">
        <v>-0.37185000000000001</v>
      </c>
      <c r="F64" s="8"/>
      <c r="G64" s="8"/>
      <c r="H64" s="8"/>
      <c r="I64" s="8"/>
      <c r="J64" s="8"/>
    </row>
    <row r="65" spans="1:11" ht="15.6">
      <c r="A65" s="58" t="s">
        <v>240</v>
      </c>
      <c r="B65" s="55" t="s">
        <v>151</v>
      </c>
      <c r="C65" s="50">
        <v>17.067149999999998</v>
      </c>
      <c r="D65" s="50">
        <v>-168.8392504</v>
      </c>
      <c r="F65" s="8"/>
      <c r="G65" s="8"/>
      <c r="H65" s="8"/>
      <c r="I65" s="13"/>
      <c r="J65" s="8"/>
      <c r="K65" s="4"/>
    </row>
    <row r="66" spans="1:10" ht="13.8">
      <c r="A66" s="58" t="s">
        <v>172</v>
      </c>
      <c r="B66" s="55" t="s">
        <v>111</v>
      </c>
      <c r="C66" s="50">
        <v>76.231830400000007</v>
      </c>
      <c r="D66" s="50">
        <v>-48.259905799999999</v>
      </c>
      <c r="F66" s="8"/>
      <c r="G66" s="8"/>
      <c r="H66" s="8"/>
      <c r="I66" s="8"/>
      <c r="J66" s="8"/>
    </row>
    <row r="67" spans="1:10" ht="13.8">
      <c r="A67" s="58" t="s">
        <v>241</v>
      </c>
      <c r="B67" s="55" t="s">
        <v>135</v>
      </c>
      <c r="C67" s="50">
        <v>13.472667000000001</v>
      </c>
      <c r="D67" s="50">
        <v>-9.2181227000000021</v>
      </c>
      <c r="F67" s="8"/>
      <c r="G67" s="8"/>
      <c r="H67" s="8"/>
      <c r="I67" s="8"/>
      <c r="J67" s="8"/>
    </row>
    <row r="68" spans="1:10" ht="13.8">
      <c r="A68" s="58" t="s">
        <v>242</v>
      </c>
      <c r="B68" s="55" t="s">
        <v>131</v>
      </c>
      <c r="C68" s="50">
        <v>29.675458000000003</v>
      </c>
      <c r="D68" s="50">
        <v>-3.6515650000000002</v>
      </c>
      <c r="F68" s="8"/>
      <c r="G68" s="8"/>
      <c r="H68" s="8"/>
      <c r="I68" s="8"/>
      <c r="J68" s="8"/>
    </row>
    <row r="69" spans="1:10" ht="13.8">
      <c r="A69" s="58" t="s">
        <v>243</v>
      </c>
      <c r="B69" s="55" t="s">
        <v>129</v>
      </c>
      <c r="C69" s="50">
        <v>81.149324800000002</v>
      </c>
      <c r="D69" s="50">
        <v>-12.2925</v>
      </c>
      <c r="F69" s="8"/>
      <c r="G69" s="8"/>
      <c r="H69" s="8"/>
      <c r="I69" s="8"/>
      <c r="J69" s="8"/>
    </row>
    <row r="70" spans="1:10" ht="13.8">
      <c r="A70" s="58" t="s">
        <v>244</v>
      </c>
      <c r="B70" s="55" t="s">
        <v>133</v>
      </c>
      <c r="C70" s="50">
        <v>0</v>
      </c>
      <c r="D70" s="50">
        <v>-605.01542271527967</v>
      </c>
      <c r="F70" s="8"/>
      <c r="G70" s="8"/>
      <c r="H70" s="8"/>
      <c r="I70" s="8"/>
      <c r="J70" s="8"/>
    </row>
    <row r="71" spans="1:11" ht="15.6">
      <c r="A71" s="58" t="s">
        <v>245</v>
      </c>
      <c r="B71" s="55" t="s">
        <v>141</v>
      </c>
      <c r="C71" s="50">
        <v>210.19376579999999</v>
      </c>
      <c r="D71" s="50">
        <v>-18.97785</v>
      </c>
      <c r="F71" s="8"/>
      <c r="G71" s="8"/>
      <c r="H71" s="8"/>
      <c r="I71" s="13"/>
      <c r="J71" s="8"/>
      <c r="K71" s="4"/>
    </row>
    <row r="72" spans="1:10" ht="13.8">
      <c r="A72" s="58" t="s">
        <v>246</v>
      </c>
      <c r="B72" s="55" t="s">
        <v>137</v>
      </c>
      <c r="C72" s="50">
        <v>26.170227499999999</v>
      </c>
      <c r="D72" s="50">
        <v>-322.52808240000002</v>
      </c>
      <c r="F72" s="8"/>
      <c r="G72" s="8"/>
      <c r="H72" s="8"/>
      <c r="I72" s="8"/>
      <c r="J72" s="8"/>
    </row>
    <row r="73" spans="1:11" ht="15.6">
      <c r="A73" s="58" t="s">
        <v>288</v>
      </c>
      <c r="B73" s="55" t="s">
        <v>114</v>
      </c>
      <c r="C73" s="50">
        <v>0</v>
      </c>
      <c r="D73" s="50">
        <v>-519.59612619358529</v>
      </c>
      <c r="F73" s="8"/>
      <c r="G73" s="8"/>
      <c r="H73" s="8"/>
      <c r="I73" s="14"/>
      <c r="J73" s="8"/>
      <c r="K73" s="6"/>
    </row>
    <row r="74" spans="1:4" ht="13.8">
      <c r="A74" s="58" t="s">
        <v>247</v>
      </c>
      <c r="B74" s="55" t="s">
        <v>248</v>
      </c>
      <c r="C74" s="50">
        <v>0</v>
      </c>
      <c r="D74" s="50">
        <v>-135.85314913051602</v>
      </c>
    </row>
    <row r="75" spans="1:4" ht="13.8">
      <c r="A75" s="58" t="s">
        <v>249</v>
      </c>
      <c r="B75" s="55" t="s">
        <v>149</v>
      </c>
      <c r="C75" s="50">
        <v>68.088701099999994</v>
      </c>
      <c r="D75" s="50">
        <v>-123.03208199999999</v>
      </c>
    </row>
    <row r="76" spans="1:4" ht="13.8">
      <c r="A76" s="58" t="s">
        <v>250</v>
      </c>
      <c r="B76" s="55" t="s">
        <v>147</v>
      </c>
      <c r="C76" s="50">
        <v>31.469270000000002</v>
      </c>
      <c r="D76" s="50">
        <v>-27.352580000000003</v>
      </c>
    </row>
    <row r="77" spans="1:4" ht="13.8">
      <c r="A77" s="58" t="s">
        <v>251</v>
      </c>
      <c r="B77" s="55" t="s">
        <v>125</v>
      </c>
      <c r="C77" s="50">
        <v>84.314125000000004</v>
      </c>
      <c r="D77" s="50">
        <v>-0.79349999999999998</v>
      </c>
    </row>
    <row r="78" spans="1:4" ht="13.8">
      <c r="A78" s="58" t="s">
        <v>252</v>
      </c>
      <c r="B78" s="55" t="s">
        <v>143</v>
      </c>
      <c r="C78" s="50">
        <v>9.5570499999999985</v>
      </c>
      <c r="D78" s="50">
        <v>-16.99316</v>
      </c>
    </row>
    <row r="79" spans="1:4" ht="13.8">
      <c r="A79" s="58" t="s">
        <v>253</v>
      </c>
      <c r="B79" s="55" t="s">
        <v>119</v>
      </c>
      <c r="C79" s="50">
        <v>7.5883799999999999</v>
      </c>
      <c r="D79" s="50">
        <v>-75.382407999999998</v>
      </c>
    </row>
    <row r="80" spans="1:4" ht="13.8">
      <c r="A80" s="58" t="s">
        <v>254</v>
      </c>
      <c r="B80" s="55" t="s">
        <v>255</v>
      </c>
      <c r="C80" s="50">
        <v>0</v>
      </c>
      <c r="D80" s="50">
        <v>-72.50673359999999</v>
      </c>
    </row>
    <row r="81" spans="1:4" ht="13.8">
      <c r="A81" s="58" t="s">
        <v>173</v>
      </c>
      <c r="B81" s="55" t="s">
        <v>121</v>
      </c>
      <c r="C81" s="50">
        <v>158.351325</v>
      </c>
      <c r="D81" s="50">
        <v>-54.236252</v>
      </c>
    </row>
    <row r="82" spans="1:4" ht="13.8">
      <c r="A82" s="58" t="s">
        <v>289</v>
      </c>
      <c r="B82" s="55" t="s">
        <v>290</v>
      </c>
      <c r="C82" s="50">
        <v>0</v>
      </c>
      <c r="D82" s="50">
        <v>-123.98181936520089</v>
      </c>
    </row>
    <row r="83" spans="1:4" ht="13.8">
      <c r="A83" s="58" t="s">
        <v>291</v>
      </c>
      <c r="B83" s="55" t="s">
        <v>292</v>
      </c>
      <c r="C83" s="50">
        <v>0</v>
      </c>
      <c r="D83" s="50">
        <v>-351.40235743710861</v>
      </c>
    </row>
    <row r="84" spans="1:4" ht="13.8">
      <c r="A84" s="58" t="s">
        <v>256</v>
      </c>
      <c r="B84" s="55" t="s">
        <v>257</v>
      </c>
      <c r="C84" s="50">
        <v>25.525590000000001</v>
      </c>
      <c r="D84" s="50">
        <v>-82.98037149999999</v>
      </c>
    </row>
    <row r="85" spans="1:4" ht="13.8">
      <c r="A85" s="58" t="s">
        <v>293</v>
      </c>
      <c r="B85" s="55" t="s">
        <v>294</v>
      </c>
      <c r="C85" s="50">
        <v>0</v>
      </c>
      <c r="D85" s="50">
        <v>-1961.4943282106472</v>
      </c>
    </row>
    <row r="86" spans="1:4" ht="13.8">
      <c r="A86" s="58" t="s">
        <v>295</v>
      </c>
      <c r="B86" s="55" t="s">
        <v>296</v>
      </c>
      <c r="C86" s="50">
        <v>0</v>
      </c>
      <c r="D86" s="50">
        <v>-241.62374302901492</v>
      </c>
    </row>
    <row r="87" spans="1:4" ht="13.8">
      <c r="A87" s="58" t="s">
        <v>297</v>
      </c>
      <c r="B87" s="55" t="s">
        <v>298</v>
      </c>
      <c r="C87" s="50">
        <v>768.40624418906714</v>
      </c>
      <c r="D87" s="50">
        <v>-768.05628883075633</v>
      </c>
    </row>
    <row r="88" spans="1:4" ht="13.8">
      <c r="A88" s="58" t="s">
        <v>299</v>
      </c>
      <c r="B88" s="55" t="s">
        <v>145</v>
      </c>
      <c r="C88" s="50">
        <v>0</v>
      </c>
      <c r="D88" s="50">
        <v>-217.55095194858691</v>
      </c>
    </row>
    <row r="89" spans="1:4" ht="13.8">
      <c r="A89" s="58" t="s">
        <v>258</v>
      </c>
      <c r="B89" s="55" t="s">
        <v>139</v>
      </c>
      <c r="C89" s="50">
        <v>232.24994899999999</v>
      </c>
      <c r="D89" s="50">
        <v>-75.245358410635731</v>
      </c>
    </row>
    <row r="90" spans="1:4" ht="13.8">
      <c r="A90" s="58" t="s">
        <v>300</v>
      </c>
      <c r="B90" s="55" t="s">
        <v>301</v>
      </c>
      <c r="C90" s="50">
        <v>0</v>
      </c>
      <c r="D90" s="50">
        <v>-1091.0078470042538</v>
      </c>
    </row>
    <row r="91" spans="1:4" ht="13.8">
      <c r="A91" s="55" t="s">
        <v>208</v>
      </c>
      <c r="B91" s="22"/>
      <c r="C91" s="50">
        <v>5053.8168279961328</v>
      </c>
      <c r="D91" s="50">
        <v>-102.03998586292516</v>
      </c>
    </row>
    <row r="92" spans="1:4" ht="13.8">
      <c r="A92" s="19" t="s">
        <v>208</v>
      </c>
      <c r="B92" s="56"/>
      <c r="C92" s="50">
        <v>0</v>
      </c>
      <c r="D92" s="50">
        <v>0</v>
      </c>
    </row>
    <row r="93" spans="1:4" ht="13.8">
      <c r="A93" s="20" t="s">
        <v>24</v>
      </c>
      <c r="B93" s="56"/>
      <c r="C93" s="50">
        <v>0</v>
      </c>
      <c r="D93" s="50">
        <v>0</v>
      </c>
    </row>
    <row r="94" spans="1:4" ht="13.8">
      <c r="A94" s="21" t="s">
        <v>212</v>
      </c>
      <c r="B94" s="56"/>
      <c r="C94" s="50">
        <v>0</v>
      </c>
      <c r="D94" s="50">
        <v>0</v>
      </c>
    </row>
    <row r="95" spans="1:4" ht="13.8">
      <c r="A95" s="57" t="s">
        <v>213</v>
      </c>
      <c r="B95" s="56"/>
      <c r="C95" s="50">
        <v>0</v>
      </c>
      <c r="D95" s="50">
        <v>0</v>
      </c>
    </row>
    <row r="96" spans="1:4" ht="13.8">
      <c r="A96" s="58" t="s">
        <v>259</v>
      </c>
      <c r="B96" s="55" t="s">
        <v>260</v>
      </c>
      <c r="C96" s="50">
        <v>0.00041560000000000002</v>
      </c>
      <c r="D96" s="50">
        <v>-74.782670641064911</v>
      </c>
    </row>
    <row r="97" spans="1:4" ht="13.8">
      <c r="A97" s="58" t="s">
        <v>261</v>
      </c>
      <c r="B97" s="55" t="s">
        <v>159</v>
      </c>
      <c r="C97" s="50">
        <v>3342.2022981198638</v>
      </c>
      <c r="D97" s="50">
        <v>-16.375036100000003</v>
      </c>
    </row>
    <row r="98" spans="1:4" ht="13.8">
      <c r="A98" s="58" t="s">
        <v>262</v>
      </c>
      <c r="B98" s="55" t="s">
        <v>157</v>
      </c>
      <c r="C98" s="50">
        <v>8.2393033000000013</v>
      </c>
      <c r="D98" s="50">
        <v>-1.7839295</v>
      </c>
    </row>
    <row r="99" spans="1:4" ht="13.8">
      <c r="A99" s="21" t="s">
        <v>215</v>
      </c>
      <c r="B99" s="56"/>
      <c r="C99" s="50">
        <v>0</v>
      </c>
      <c r="D99" s="50">
        <v>0</v>
      </c>
    </row>
    <row r="100" spans="1:4" ht="13.8">
      <c r="A100" s="57" t="s">
        <v>44</v>
      </c>
      <c r="B100" s="56"/>
      <c r="C100" s="50">
        <v>0</v>
      </c>
      <c r="D100" s="50">
        <v>0</v>
      </c>
    </row>
    <row r="101" spans="1:4" ht="13.8">
      <c r="A101" s="58" t="s">
        <v>208</v>
      </c>
      <c r="B101" s="55" t="s">
        <v>161</v>
      </c>
      <c r="C101" s="50">
        <v>1703.3748109762692</v>
      </c>
      <c r="D101" s="50">
        <v>-9.09834962186026</v>
      </c>
    </row>
    <row r="102" spans="1:4" ht="13.8">
      <c r="A102" s="59" t="s">
        <v>263</v>
      </c>
      <c r="B102" s="51"/>
      <c r="C102" s="50">
        <v>13881.05167743221</v>
      </c>
      <c r="D102" s="50">
        <v>-11024.340305972044</v>
      </c>
    </row>
  </sheetData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K156"/>
  <sheetViews>
    <sheetView rightToLeft="1" workbookViewId="0" topLeftCell="A133">
      <selection pane="topLeft" activeCell="B12" sqref="B12"/>
    </sheetView>
  </sheetViews>
  <sheetFormatPr defaultRowHeight="14.25"/>
  <cols>
    <col min="1" max="1" width="57.125" bestFit="1" customWidth="1"/>
    <col min="9" max="9" width="11.125" bestFit="1" customWidth="1"/>
  </cols>
  <sheetData>
    <row r="10" spans="1:11" ht="55.2">
      <c r="A10" s="46"/>
      <c r="B10" s="44" t="s">
        <v>0</v>
      </c>
      <c r="C10" s="46" t="s">
        <v>1</v>
      </c>
      <c r="D10" s="44" t="s">
        <v>2</v>
      </c>
      <c r="E10" s="44" t="s">
        <v>3</v>
      </c>
      <c r="F10" s="46" t="s">
        <v>5</v>
      </c>
      <c r="G10" s="44" t="s">
        <v>7</v>
      </c>
      <c r="H10" s="44" t="s">
        <v>8</v>
      </c>
      <c r="I10" s="44" t="s">
        <v>9</v>
      </c>
      <c r="J10" s="44" t="s">
        <v>11</v>
      </c>
      <c r="K10" s="2"/>
    </row>
    <row r="11" spans="1:11" ht="13.8">
      <c r="A11" s="2"/>
      <c r="B11" s="2"/>
      <c r="C11" s="2"/>
      <c r="D11" s="2"/>
      <c r="E11" s="45" t="s">
        <v>4</v>
      </c>
      <c r="F11" s="45" t="s">
        <v>6</v>
      </c>
      <c r="G11" s="45" t="s">
        <v>4</v>
      </c>
      <c r="H11" s="45" t="s">
        <v>4</v>
      </c>
      <c r="I11" s="45" t="s">
        <v>10</v>
      </c>
      <c r="J11" s="45" t="s">
        <v>4</v>
      </c>
      <c r="K11" s="2"/>
    </row>
    <row r="12" spans="1:10" ht="15.6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3.8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3.8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3.8">
      <c r="A15" s="8" t="s">
        <v>15</v>
      </c>
      <c r="B15" s="8" t="s">
        <v>16</v>
      </c>
      <c r="C15" s="8" t="s">
        <v>17</v>
      </c>
      <c r="D15" s="8" t="s">
        <v>18</v>
      </c>
      <c r="E15" s="8">
        <v>6.70</v>
      </c>
      <c r="F15" s="8">
        <v>1.54</v>
      </c>
      <c r="G15" s="8">
        <v>2.6898986698388998</v>
      </c>
      <c r="H15" s="8">
        <v>1.37</v>
      </c>
      <c r="I15" s="11">
        <v>3700</v>
      </c>
      <c r="J15" s="8">
        <v>0.04</v>
      </c>
    </row>
    <row r="16" spans="1:10" ht="13.8">
      <c r="A16" s="8" t="s">
        <v>19</v>
      </c>
      <c r="B16" s="8" t="s">
        <v>20</v>
      </c>
      <c r="C16" s="8" t="s">
        <v>17</v>
      </c>
      <c r="D16" s="8" t="s">
        <v>18</v>
      </c>
      <c r="E16" s="8">
        <v>6.70</v>
      </c>
      <c r="F16" s="8">
        <v>1.67</v>
      </c>
      <c r="G16" s="8">
        <v>2.3174891878366499</v>
      </c>
      <c r="H16" s="8">
        <v>1.27</v>
      </c>
      <c r="I16" s="11">
        <v>1467.81</v>
      </c>
      <c r="J16" s="8">
        <v>0.01</v>
      </c>
    </row>
    <row r="17" spans="1:10" ht="13.8">
      <c r="A17" s="9" t="s">
        <v>21</v>
      </c>
      <c r="B17" s="8"/>
      <c r="C17" s="8"/>
      <c r="D17" s="8"/>
      <c r="E17" s="8"/>
      <c r="F17" s="8"/>
      <c r="G17" s="8"/>
      <c r="H17" s="8"/>
      <c r="I17" s="12">
        <v>5167.8100000000004</v>
      </c>
      <c r="J17" s="9">
        <v>0.05</v>
      </c>
    </row>
    <row r="18" spans="1:10" ht="13.8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6">
      <c r="A19" s="13" t="s">
        <v>22</v>
      </c>
      <c r="B19" s="8"/>
      <c r="C19" s="8"/>
      <c r="D19" s="8"/>
      <c r="E19" s="8"/>
      <c r="F19" s="8"/>
      <c r="G19" s="8"/>
      <c r="H19" s="8"/>
      <c r="I19" s="14">
        <v>5167.8100000000004</v>
      </c>
      <c r="J19" s="13">
        <v>0.05</v>
      </c>
    </row>
    <row r="20" spans="1:10" ht="13.8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6">
      <c r="A21" s="7" t="s">
        <v>23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3.8">
      <c r="A22" s="9" t="s">
        <v>24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3.8">
      <c r="A23" s="10" t="s">
        <v>14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3.8">
      <c r="A24" s="8" t="s">
        <v>25</v>
      </c>
      <c r="B24" s="8" t="s">
        <v>26</v>
      </c>
      <c r="C24" s="8" t="s">
        <v>27</v>
      </c>
      <c r="D24" s="8" t="s">
        <v>28</v>
      </c>
      <c r="E24" s="8">
        <v>5.08</v>
      </c>
      <c r="F24" s="8">
        <v>5.96</v>
      </c>
      <c r="G24" s="8">
        <v>4.5868000000000002</v>
      </c>
      <c r="H24" s="8">
        <v>0.27</v>
      </c>
      <c r="I24" s="11">
        <v>3124.69</v>
      </c>
      <c r="J24" s="8">
        <v>0.03</v>
      </c>
    </row>
    <row r="25" spans="1:10" ht="13.8">
      <c r="A25" s="8" t="s">
        <v>29</v>
      </c>
      <c r="B25" s="8" t="s">
        <v>30</v>
      </c>
      <c r="C25" s="8" t="s">
        <v>27</v>
      </c>
      <c r="D25" s="8" t="s">
        <v>28</v>
      </c>
      <c r="E25" s="8">
        <v>5.41</v>
      </c>
      <c r="F25" s="8">
        <v>7.23</v>
      </c>
      <c r="G25" s="8">
        <v>5.2144000000000004</v>
      </c>
      <c r="H25" s="8">
        <v>0.21</v>
      </c>
      <c r="I25" s="11">
        <v>2467.59</v>
      </c>
      <c r="J25" s="8">
        <v>0.02</v>
      </c>
    </row>
    <row r="26" spans="1:10" ht="13.8">
      <c r="A26" s="8" t="s">
        <v>31</v>
      </c>
      <c r="B26" s="8" t="s">
        <v>32</v>
      </c>
      <c r="C26" s="8" t="s">
        <v>27</v>
      </c>
      <c r="D26" s="8" t="s">
        <v>28</v>
      </c>
      <c r="E26" s="8">
        <v>3.84</v>
      </c>
      <c r="F26" s="8">
        <v>1.35</v>
      </c>
      <c r="G26" s="8">
        <v>2.4710000000000001</v>
      </c>
      <c r="H26" s="8">
        <v>0.15</v>
      </c>
      <c r="I26" s="11">
        <v>1690.31</v>
      </c>
      <c r="J26" s="8">
        <v>0.02</v>
      </c>
    </row>
    <row r="27" spans="1:10" ht="13.8">
      <c r="A27" s="8" t="s">
        <v>33</v>
      </c>
      <c r="B27" s="8" t="s">
        <v>34</v>
      </c>
      <c r="C27" s="8" t="s">
        <v>27</v>
      </c>
      <c r="D27" s="8" t="s">
        <v>28</v>
      </c>
      <c r="E27" s="8">
        <v>4.4400000000000004</v>
      </c>
      <c r="F27" s="8">
        <v>3.03</v>
      </c>
      <c r="G27" s="8">
        <v>3.52</v>
      </c>
      <c r="H27" s="8">
        <v>0.18</v>
      </c>
      <c r="I27" s="11">
        <v>2078.83</v>
      </c>
      <c r="J27" s="8">
        <v>0.02</v>
      </c>
    </row>
    <row r="28" spans="1:10" ht="13.8">
      <c r="A28" s="8" t="s">
        <v>25</v>
      </c>
      <c r="B28" s="8" t="s">
        <v>35</v>
      </c>
      <c r="C28" s="8" t="s">
        <v>27</v>
      </c>
      <c r="D28" s="8" t="s">
        <v>28</v>
      </c>
      <c r="E28" s="8">
        <v>5.08</v>
      </c>
      <c r="F28" s="8">
        <v>5.32</v>
      </c>
      <c r="G28" s="8">
        <v>4.41</v>
      </c>
      <c r="H28" s="8">
        <v>0.40</v>
      </c>
      <c r="I28" s="11">
        <v>4613.32</v>
      </c>
      <c r="J28" s="8">
        <v>0.05</v>
      </c>
    </row>
    <row r="29" spans="1:10" ht="13.8">
      <c r="A29" s="8" t="s">
        <v>29</v>
      </c>
      <c r="B29" s="8" t="s">
        <v>36</v>
      </c>
      <c r="C29" s="8" t="s">
        <v>27</v>
      </c>
      <c r="D29" s="8" t="s">
        <v>28</v>
      </c>
      <c r="E29" s="8">
        <v>5.41</v>
      </c>
      <c r="F29" s="8">
        <v>6.42</v>
      </c>
      <c r="G29" s="8">
        <v>5.225</v>
      </c>
      <c r="H29" s="8">
        <v>0.51</v>
      </c>
      <c r="I29" s="11">
        <v>5883.17</v>
      </c>
      <c r="J29" s="8">
        <v>0.06</v>
      </c>
    </row>
    <row r="30" spans="1:10" ht="13.8">
      <c r="A30" s="9" t="s">
        <v>37</v>
      </c>
      <c r="B30" s="8"/>
      <c r="C30" s="8"/>
      <c r="D30" s="8"/>
      <c r="E30" s="8"/>
      <c r="F30" s="8"/>
      <c r="G30" s="8"/>
      <c r="H30" s="8"/>
      <c r="I30" s="12">
        <v>19857.91</v>
      </c>
      <c r="J30" s="9">
        <v>0.20</v>
      </c>
    </row>
    <row r="31" spans="1:10" ht="13.8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6">
      <c r="A32" s="13" t="s">
        <v>38</v>
      </c>
      <c r="B32" s="8"/>
      <c r="C32" s="8"/>
      <c r="D32" s="8"/>
      <c r="E32" s="8"/>
      <c r="F32" s="8"/>
      <c r="G32" s="8"/>
      <c r="H32" s="8"/>
      <c r="I32" s="14">
        <v>19857.91</v>
      </c>
      <c r="J32" s="13">
        <v>0.20</v>
      </c>
    </row>
    <row r="33" spans="1:10" ht="13.8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6">
      <c r="A34" s="7" t="s">
        <v>39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3.8">
      <c r="A35" s="9" t="s">
        <v>24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3.8">
      <c r="A36" s="10" t="s">
        <v>14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3.8">
      <c r="A37" s="8" t="s">
        <v>40</v>
      </c>
      <c r="B37" s="8" t="s">
        <v>41</v>
      </c>
      <c r="C37" s="8" t="s">
        <v>42</v>
      </c>
      <c r="D37" s="8" t="s">
        <v>43</v>
      </c>
      <c r="E37" s="8">
        <v>4.50</v>
      </c>
      <c r="F37" s="8">
        <v>3.71</v>
      </c>
      <c r="G37" s="8">
        <v>4.45</v>
      </c>
      <c r="H37" s="8">
        <v>0.72</v>
      </c>
      <c r="I37" s="11">
        <v>10034.120000000001</v>
      </c>
      <c r="J37" s="8">
        <v>0.10</v>
      </c>
    </row>
    <row r="38" spans="1:10" ht="13.8">
      <c r="A38" s="10" t="s">
        <v>44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3.8">
      <c r="A39" s="8" t="s">
        <v>45</v>
      </c>
      <c r="B39" s="8" t="s">
        <v>46</v>
      </c>
      <c r="C39" s="8" t="s">
        <v>47</v>
      </c>
      <c r="D39" s="8" t="s">
        <v>18</v>
      </c>
      <c r="E39" s="8">
        <v>0</v>
      </c>
      <c r="F39" s="8">
        <v>0</v>
      </c>
      <c r="G39" s="8">
        <v>-0.20399999999999999</v>
      </c>
      <c r="H39" s="8">
        <v>0.11</v>
      </c>
      <c r="I39" s="11">
        <v>12927.22</v>
      </c>
      <c r="J39" s="8">
        <v>0.13</v>
      </c>
    </row>
    <row r="40" spans="1:10" ht="13.8">
      <c r="A40" s="9" t="s">
        <v>37</v>
      </c>
      <c r="B40" s="8"/>
      <c r="C40" s="8"/>
      <c r="D40" s="8"/>
      <c r="E40" s="8"/>
      <c r="F40" s="8"/>
      <c r="G40" s="8"/>
      <c r="H40" s="8"/>
      <c r="I40" s="12">
        <v>22961.34</v>
      </c>
      <c r="J40" s="9">
        <v>0.23</v>
      </c>
    </row>
    <row r="41" spans="1:10" ht="13.8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3.8">
      <c r="A42" s="9" t="s">
        <v>48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3.8">
      <c r="A43" s="10" t="s">
        <v>49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3.8">
      <c r="A44" s="8" t="s">
        <v>50</v>
      </c>
      <c r="B44" s="8" t="s">
        <v>51</v>
      </c>
      <c r="C44" s="8" t="s">
        <v>52</v>
      </c>
      <c r="D44" s="8" t="s">
        <v>53</v>
      </c>
      <c r="E44" s="8">
        <v>4.6100000000000003</v>
      </c>
      <c r="F44" s="8">
        <v>2.91</v>
      </c>
      <c r="G44" s="8">
        <v>4.73054527509212</v>
      </c>
      <c r="H44" s="8">
        <v>0</v>
      </c>
      <c r="I44" s="8">
        <v>78.099999999999994</v>
      </c>
      <c r="J44" s="8">
        <v>0</v>
      </c>
    </row>
    <row r="45" spans="1:10" ht="13.8">
      <c r="A45" s="8" t="s">
        <v>50</v>
      </c>
      <c r="B45" s="8" t="s">
        <v>54</v>
      </c>
      <c r="C45" s="8" t="s">
        <v>52</v>
      </c>
      <c r="D45" s="8" t="s">
        <v>53</v>
      </c>
      <c r="E45" s="8">
        <v>4.6100000000000003</v>
      </c>
      <c r="F45" s="8">
        <v>2.98</v>
      </c>
      <c r="G45" s="8">
        <v>3.24169412767887</v>
      </c>
      <c r="H45" s="8">
        <v>0</v>
      </c>
      <c r="I45" s="8">
        <v>437.39</v>
      </c>
      <c r="J45" s="8">
        <v>0</v>
      </c>
    </row>
    <row r="46" spans="1:10" ht="13.8">
      <c r="A46" s="8" t="s">
        <v>50</v>
      </c>
      <c r="B46" s="8" t="s">
        <v>55</v>
      </c>
      <c r="C46" s="8" t="s">
        <v>52</v>
      </c>
      <c r="D46" s="8" t="s">
        <v>53</v>
      </c>
      <c r="E46" s="8">
        <v>4.7699999999999996</v>
      </c>
      <c r="F46" s="8">
        <v>2.93</v>
      </c>
      <c r="G46" s="8">
        <v>4.8871146136522299</v>
      </c>
      <c r="H46" s="8">
        <v>0</v>
      </c>
      <c r="I46" s="8">
        <v>619.02</v>
      </c>
      <c r="J46" s="8">
        <v>0.01</v>
      </c>
    </row>
    <row r="47" spans="1:10" ht="13.8">
      <c r="A47" s="8" t="s">
        <v>56</v>
      </c>
      <c r="B47" s="8" t="s">
        <v>57</v>
      </c>
      <c r="C47" s="8" t="s">
        <v>47</v>
      </c>
      <c r="D47" s="8" t="s">
        <v>18</v>
      </c>
      <c r="E47" s="8">
        <v>0</v>
      </c>
      <c r="F47" s="8">
        <v>0</v>
      </c>
      <c r="G47" s="8">
        <v>0</v>
      </c>
      <c r="H47" s="8">
        <v>0</v>
      </c>
      <c r="I47" s="8">
        <v>-96.85</v>
      </c>
      <c r="J47" s="8">
        <v>0</v>
      </c>
    </row>
    <row r="48" spans="1:10" ht="13.8">
      <c r="A48" s="8" t="s">
        <v>50</v>
      </c>
      <c r="B48" s="8" t="s">
        <v>58</v>
      </c>
      <c r="C48" s="8" t="s">
        <v>52</v>
      </c>
      <c r="D48" s="8" t="s">
        <v>53</v>
      </c>
      <c r="E48" s="8">
        <v>4.6100000000000003</v>
      </c>
      <c r="F48" s="8">
        <v>2.91</v>
      </c>
      <c r="G48" s="8">
        <v>4.7447073258161501</v>
      </c>
      <c r="H48" s="8">
        <v>0</v>
      </c>
      <c r="I48" s="11">
        <v>3239.26</v>
      </c>
      <c r="J48" s="8">
        <v>0.03</v>
      </c>
    </row>
    <row r="49" spans="1:10" ht="13.8">
      <c r="A49" s="9" t="s">
        <v>59</v>
      </c>
      <c r="B49" s="8"/>
      <c r="C49" s="8"/>
      <c r="D49" s="8"/>
      <c r="E49" s="8"/>
      <c r="F49" s="8"/>
      <c r="G49" s="8"/>
      <c r="H49" s="8"/>
      <c r="I49" s="12">
        <v>4276.92</v>
      </c>
      <c r="J49" s="9">
        <v>0.04</v>
      </c>
    </row>
    <row r="50" spans="1:10" ht="13.8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6">
      <c r="A51" s="13" t="s">
        <v>60</v>
      </c>
      <c r="B51" s="8"/>
      <c r="C51" s="8"/>
      <c r="D51" s="8"/>
      <c r="E51" s="8"/>
      <c r="F51" s="8"/>
      <c r="G51" s="8"/>
      <c r="H51" s="8"/>
      <c r="I51" s="14">
        <v>27238.260000000002</v>
      </c>
      <c r="J51" s="13">
        <v>0.46</v>
      </c>
    </row>
    <row r="52" spans="1:10" ht="13.8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6">
      <c r="A53" s="7" t="s">
        <v>61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ht="13.8">
      <c r="A54" s="9" t="s">
        <v>24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13.8">
      <c r="A55" s="10" t="s">
        <v>44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3.8">
      <c r="A56" s="8" t="s">
        <v>62</v>
      </c>
      <c r="B56" s="8" t="s">
        <v>63</v>
      </c>
      <c r="C56" s="8" t="s">
        <v>64</v>
      </c>
      <c r="D56" s="8" t="s">
        <v>18</v>
      </c>
      <c r="E56" s="8">
        <v>0</v>
      </c>
      <c r="F56" s="8">
        <v>0</v>
      </c>
      <c r="G56" s="8">
        <v>-0.125</v>
      </c>
      <c r="H56" s="8">
        <v>0.14000000000000001</v>
      </c>
      <c r="I56" s="11">
        <v>3540.55</v>
      </c>
      <c r="J56" s="8">
        <v>0.03</v>
      </c>
    </row>
    <row r="57" spans="1:10" ht="13.8">
      <c r="A57" s="9" t="s">
        <v>37</v>
      </c>
      <c r="B57" s="8"/>
      <c r="C57" s="8"/>
      <c r="D57" s="8"/>
      <c r="E57" s="8"/>
      <c r="F57" s="8"/>
      <c r="G57" s="8"/>
      <c r="H57" s="8"/>
      <c r="I57" s="12">
        <v>3540.55</v>
      </c>
      <c r="J57" s="9">
        <v>0.03</v>
      </c>
    </row>
    <row r="58" spans="1:10" ht="13.8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6">
      <c r="A59" s="13" t="s">
        <v>65</v>
      </c>
      <c r="B59" s="8"/>
      <c r="C59" s="8"/>
      <c r="D59" s="8"/>
      <c r="E59" s="8"/>
      <c r="F59" s="8"/>
      <c r="G59" s="8"/>
      <c r="H59" s="8"/>
      <c r="I59" s="14">
        <v>3540.55</v>
      </c>
      <c r="J59" s="13">
        <v>0.03</v>
      </c>
    </row>
    <row r="60" spans="1:10" ht="13.8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6">
      <c r="A61" s="7" t="s">
        <v>66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3.8">
      <c r="A62" s="9" t="s">
        <v>24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3.8">
      <c r="A63" s="10" t="s">
        <v>44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3.8">
      <c r="A64" s="8" t="s">
        <v>67</v>
      </c>
      <c r="B64" s="8" t="s">
        <v>68</v>
      </c>
      <c r="C64" s="8" t="s">
        <v>69</v>
      </c>
      <c r="D64" s="8" t="s">
        <v>18</v>
      </c>
      <c r="E64" s="8">
        <v>0</v>
      </c>
      <c r="F64" s="8">
        <v>0</v>
      </c>
      <c r="G64" s="8">
        <v>-0.248</v>
      </c>
      <c r="H64" s="8">
        <v>0.23</v>
      </c>
      <c r="I64" s="11">
        <v>1142.67</v>
      </c>
      <c r="J64" s="8">
        <v>0.01</v>
      </c>
    </row>
    <row r="65" spans="1:10" ht="13.8">
      <c r="A65" s="9" t="s">
        <v>37</v>
      </c>
      <c r="B65" s="8"/>
      <c r="C65" s="8"/>
      <c r="D65" s="8"/>
      <c r="E65" s="8"/>
      <c r="F65" s="8"/>
      <c r="G65" s="8"/>
      <c r="H65" s="8"/>
      <c r="I65" s="12">
        <v>1142.67</v>
      </c>
      <c r="J65" s="9">
        <v>0.01</v>
      </c>
    </row>
    <row r="66" spans="1:10" ht="13.8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6">
      <c r="A67" s="13" t="s">
        <v>70</v>
      </c>
      <c r="B67" s="8"/>
      <c r="C67" s="8"/>
      <c r="D67" s="8"/>
      <c r="E67" s="8"/>
      <c r="F67" s="8"/>
      <c r="G67" s="8"/>
      <c r="H67" s="8"/>
      <c r="I67" s="14">
        <v>1142.67</v>
      </c>
      <c r="J67" s="13">
        <v>0.01</v>
      </c>
    </row>
    <row r="68" spans="1:10" ht="13.8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.6">
      <c r="A69" s="7" t="s">
        <v>71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3.8">
      <c r="A70" s="9" t="s">
        <v>13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ht="13.8">
      <c r="A71" s="10" t="s">
        <v>14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3.8">
      <c r="A72" s="8" t="s">
        <v>72</v>
      </c>
      <c r="B72" s="8" t="s">
        <v>73</v>
      </c>
      <c r="C72" s="8" t="s">
        <v>74</v>
      </c>
      <c r="D72" s="8" t="s">
        <v>43</v>
      </c>
      <c r="E72" s="8">
        <v>7.97</v>
      </c>
      <c r="F72" s="8">
        <v>4.04</v>
      </c>
      <c r="G72" s="8">
        <v>3.1669499710798199</v>
      </c>
      <c r="H72" s="8">
        <v>0</v>
      </c>
      <c r="I72" s="11">
        <v>4592.07</v>
      </c>
      <c r="J72" s="8">
        <v>0.05</v>
      </c>
    </row>
    <row r="73" spans="1:10" ht="13.8">
      <c r="A73" s="8" t="s">
        <v>72</v>
      </c>
      <c r="B73" s="8" t="s">
        <v>75</v>
      </c>
      <c r="C73" s="8" t="s">
        <v>76</v>
      </c>
      <c r="D73" s="8" t="s">
        <v>53</v>
      </c>
      <c r="E73" s="8">
        <v>7.97</v>
      </c>
      <c r="F73" s="8">
        <v>4.04</v>
      </c>
      <c r="G73" s="8">
        <v>3.1668188409805298</v>
      </c>
      <c r="H73" s="8">
        <v>0</v>
      </c>
      <c r="I73" s="8">
        <v>13.32</v>
      </c>
      <c r="J73" s="8">
        <v>0</v>
      </c>
    </row>
    <row r="74" spans="1:10" ht="13.8">
      <c r="A74" s="8" t="s">
        <v>72</v>
      </c>
      <c r="B74" s="8" t="s">
        <v>77</v>
      </c>
      <c r="C74" s="8" t="s">
        <v>74</v>
      </c>
      <c r="D74" s="8" t="s">
        <v>43</v>
      </c>
      <c r="E74" s="8">
        <v>7.97</v>
      </c>
      <c r="F74" s="8">
        <v>4.04</v>
      </c>
      <c r="G74" s="8">
        <v>3.1669499710798199</v>
      </c>
      <c r="H74" s="8">
        <v>0</v>
      </c>
      <c r="I74" s="11">
        <v>2513.1799999999998</v>
      </c>
      <c r="J74" s="8">
        <v>0.02</v>
      </c>
    </row>
    <row r="75" spans="1:10" ht="13.8">
      <c r="A75" s="8" t="s">
        <v>72</v>
      </c>
      <c r="B75" s="8" t="s">
        <v>78</v>
      </c>
      <c r="C75" s="8" t="s">
        <v>76</v>
      </c>
      <c r="D75" s="8" t="s">
        <v>53</v>
      </c>
      <c r="E75" s="8">
        <v>7.97</v>
      </c>
      <c r="F75" s="8">
        <v>4.04</v>
      </c>
      <c r="G75" s="8">
        <v>3.1669499710798199</v>
      </c>
      <c r="H75" s="8">
        <v>0</v>
      </c>
      <c r="I75" s="8">
        <v>286.27999999999997</v>
      </c>
      <c r="J75" s="8">
        <v>0</v>
      </c>
    </row>
    <row r="76" spans="1:10" ht="13.8">
      <c r="A76" s="9" t="s">
        <v>21</v>
      </c>
      <c r="B76" s="8"/>
      <c r="C76" s="8"/>
      <c r="D76" s="8"/>
      <c r="E76" s="8"/>
      <c r="F76" s="8"/>
      <c r="G76" s="8"/>
      <c r="H76" s="8"/>
      <c r="I76" s="12">
        <v>7404.85</v>
      </c>
      <c r="J76" s="9">
        <v>0.070000000000000007</v>
      </c>
    </row>
    <row r="77" spans="1:10" ht="13.8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6">
      <c r="A78" s="13" t="s">
        <v>79</v>
      </c>
      <c r="B78" s="8"/>
      <c r="C78" s="8"/>
      <c r="D78" s="8"/>
      <c r="E78" s="8"/>
      <c r="F78" s="8"/>
      <c r="G78" s="8"/>
      <c r="H78" s="8"/>
      <c r="I78" s="14">
        <v>7404.85</v>
      </c>
      <c r="J78" s="13">
        <v>0.070000000000000007</v>
      </c>
    </row>
    <row r="79" spans="1:10" ht="13.8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5.6">
      <c r="A80" s="7" t="s">
        <v>80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ht="13.8">
      <c r="A81" s="9" t="s">
        <v>24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ht="13.8">
      <c r="A82" s="10" t="s">
        <v>14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ht="13.8">
      <c r="A83" s="8" t="s">
        <v>81</v>
      </c>
      <c r="B83" s="8" t="s">
        <v>82</v>
      </c>
      <c r="C83" s="8" t="s">
        <v>83</v>
      </c>
      <c r="D83" s="8" t="s">
        <v>53</v>
      </c>
      <c r="E83" s="8">
        <v>3.85</v>
      </c>
      <c r="F83" s="8">
        <v>5.44</v>
      </c>
      <c r="G83" s="8">
        <v>1.88</v>
      </c>
      <c r="H83" s="8">
        <v>0.070000000000000007</v>
      </c>
      <c r="I83" s="8">
        <v>324.64999999999998</v>
      </c>
      <c r="J83" s="8">
        <v>0</v>
      </c>
    </row>
    <row r="84" spans="1:10" ht="13.8">
      <c r="A84" s="8" t="s">
        <v>84</v>
      </c>
      <c r="B84" s="8" t="s">
        <v>85</v>
      </c>
      <c r="C84" s="8" t="s">
        <v>86</v>
      </c>
      <c r="D84" s="8" t="s">
        <v>43</v>
      </c>
      <c r="E84" s="8">
        <v>3.05</v>
      </c>
      <c r="F84" s="8">
        <v>4.71</v>
      </c>
      <c r="G84" s="8">
        <v>1.60</v>
      </c>
      <c r="H84" s="8">
        <v>0.070000000000000007</v>
      </c>
      <c r="I84" s="8">
        <v>320.74</v>
      </c>
      <c r="J84" s="8">
        <v>0</v>
      </c>
    </row>
    <row r="85" spans="1:10" ht="13.8">
      <c r="A85" s="8" t="s">
        <v>87</v>
      </c>
      <c r="B85" s="8" t="s">
        <v>88</v>
      </c>
      <c r="C85" s="8" t="s">
        <v>89</v>
      </c>
      <c r="D85" s="8" t="s">
        <v>53</v>
      </c>
      <c r="E85" s="8">
        <v>3.61</v>
      </c>
      <c r="F85" s="8">
        <v>6.66</v>
      </c>
      <c r="G85" s="8">
        <v>2.25</v>
      </c>
      <c r="H85" s="8">
        <v>0.070000000000000007</v>
      </c>
      <c r="I85" s="8">
        <v>613.97</v>
      </c>
      <c r="J85" s="8">
        <v>0.01</v>
      </c>
    </row>
    <row r="86" spans="1:10" ht="13.8">
      <c r="A86" s="9" t="s">
        <v>37</v>
      </c>
      <c r="B86" s="8"/>
      <c r="C86" s="8"/>
      <c r="D86" s="8"/>
      <c r="E86" s="8"/>
      <c r="F86" s="8"/>
      <c r="G86" s="8"/>
      <c r="H86" s="8"/>
      <c r="I86" s="12">
        <v>1259.3599999999999</v>
      </c>
      <c r="J86" s="9">
        <v>0.01</v>
      </c>
    </row>
    <row r="87" spans="1:10" ht="13.8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5.6">
      <c r="A88" s="13" t="s">
        <v>90</v>
      </c>
      <c r="B88" s="8"/>
      <c r="C88" s="8"/>
      <c r="D88" s="8"/>
      <c r="E88" s="8"/>
      <c r="F88" s="8"/>
      <c r="G88" s="8"/>
      <c r="H88" s="8"/>
      <c r="I88" s="14">
        <v>1259.3599999999999</v>
      </c>
      <c r="J88" s="13">
        <v>0.01</v>
      </c>
    </row>
    <row r="89" spans="1:10" ht="13.8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.6">
      <c r="A90" s="7" t="s">
        <v>91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ht="13.8">
      <c r="A91" s="9" t="s">
        <v>24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13.8">
      <c r="A92" s="10" t="s">
        <v>14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ht="13.8">
      <c r="A93" s="8" t="s">
        <v>92</v>
      </c>
      <c r="B93" s="8" t="s">
        <v>93</v>
      </c>
      <c r="C93" s="8" t="s">
        <v>52</v>
      </c>
      <c r="D93" s="8" t="s">
        <v>53</v>
      </c>
      <c r="E93" s="8">
        <v>4.5999999999999996</v>
      </c>
      <c r="F93" s="8">
        <v>2.37</v>
      </c>
      <c r="G93" s="8">
        <v>1.30</v>
      </c>
      <c r="H93" s="8">
        <v>0.10</v>
      </c>
      <c r="I93" s="8">
        <v>743.50</v>
      </c>
      <c r="J93" s="8">
        <v>0.01</v>
      </c>
    </row>
    <row r="94" spans="1:10" ht="13.8">
      <c r="A94" s="8" t="s">
        <v>94</v>
      </c>
      <c r="B94" s="8" t="s">
        <v>95</v>
      </c>
      <c r="C94" s="8" t="s">
        <v>52</v>
      </c>
      <c r="D94" s="8" t="s">
        <v>53</v>
      </c>
      <c r="E94" s="8">
        <v>4.50</v>
      </c>
      <c r="F94" s="8">
        <v>2.63</v>
      </c>
      <c r="G94" s="8">
        <v>1.32</v>
      </c>
      <c r="H94" s="8">
        <v>0.03</v>
      </c>
      <c r="I94" s="8">
        <v>128.22999999999999</v>
      </c>
      <c r="J94" s="8">
        <v>0</v>
      </c>
    </row>
    <row r="95" spans="1:10" ht="13.8">
      <c r="A95" s="8" t="s">
        <v>96</v>
      </c>
      <c r="B95" s="8" t="s">
        <v>97</v>
      </c>
      <c r="C95" s="8" t="s">
        <v>98</v>
      </c>
      <c r="D95" s="8" t="s">
        <v>43</v>
      </c>
      <c r="E95" s="8">
        <v>8.50</v>
      </c>
      <c r="F95" s="8">
        <v>0.53</v>
      </c>
      <c r="G95" s="8">
        <v>0.80</v>
      </c>
      <c r="H95" s="8">
        <v>0.13</v>
      </c>
      <c r="I95" s="8">
        <v>571.45000000000005</v>
      </c>
      <c r="J95" s="8">
        <v>0.01</v>
      </c>
    </row>
    <row r="96" spans="1:10" ht="13.8">
      <c r="A96" s="8" t="s">
        <v>99</v>
      </c>
      <c r="B96" s="8" t="s">
        <v>100</v>
      </c>
      <c r="C96" s="8" t="s">
        <v>98</v>
      </c>
      <c r="D96" s="8" t="s">
        <v>43</v>
      </c>
      <c r="E96" s="8">
        <v>6.10</v>
      </c>
      <c r="F96" s="8">
        <v>3.08</v>
      </c>
      <c r="G96" s="8">
        <v>1.49</v>
      </c>
      <c r="H96" s="8">
        <v>0.10</v>
      </c>
      <c r="I96" s="8">
        <v>914.60</v>
      </c>
      <c r="J96" s="8">
        <v>0.01</v>
      </c>
    </row>
    <row r="97" spans="1:10" ht="13.8">
      <c r="A97" s="8" t="s">
        <v>101</v>
      </c>
      <c r="B97" s="8" t="s">
        <v>102</v>
      </c>
      <c r="C97" s="8" t="s">
        <v>98</v>
      </c>
      <c r="D97" s="8" t="s">
        <v>43</v>
      </c>
      <c r="E97" s="8">
        <v>4.6500000000000004</v>
      </c>
      <c r="F97" s="8">
        <v>3.15</v>
      </c>
      <c r="G97" s="8">
        <v>1.48</v>
      </c>
      <c r="H97" s="8">
        <v>0.10</v>
      </c>
      <c r="I97" s="8">
        <v>676.10</v>
      </c>
      <c r="J97" s="8">
        <v>0.01</v>
      </c>
    </row>
    <row r="98" spans="1:10" ht="13.8">
      <c r="A98" s="8" t="s">
        <v>103</v>
      </c>
      <c r="B98" s="8" t="s">
        <v>104</v>
      </c>
      <c r="C98" s="8" t="s">
        <v>52</v>
      </c>
      <c r="D98" s="8" t="s">
        <v>53</v>
      </c>
      <c r="E98" s="8">
        <v>4.30</v>
      </c>
      <c r="F98" s="8">
        <v>4.7699999999999996</v>
      </c>
      <c r="G98" s="8">
        <v>2.85</v>
      </c>
      <c r="H98" s="8">
        <v>0.070000000000000007</v>
      </c>
      <c r="I98" s="11">
        <v>2645.11</v>
      </c>
      <c r="J98" s="8">
        <v>0.03</v>
      </c>
    </row>
    <row r="99" spans="1:10" ht="13.8">
      <c r="A99" s="10" t="s">
        <v>44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ht="13.8">
      <c r="A100" s="8" t="s">
        <v>105</v>
      </c>
      <c r="B100" s="8" t="s">
        <v>106</v>
      </c>
      <c r="C100" s="8" t="s">
        <v>52</v>
      </c>
      <c r="D100" s="8" t="s">
        <v>53</v>
      </c>
      <c r="E100" s="8">
        <v>0</v>
      </c>
      <c r="F100" s="8">
        <v>0</v>
      </c>
      <c r="G100" s="8">
        <v>-0.255</v>
      </c>
      <c r="H100" s="8">
        <v>0.02</v>
      </c>
      <c r="I100" s="11">
        <v>1093.3900000000001</v>
      </c>
      <c r="J100" s="8">
        <v>0.01</v>
      </c>
    </row>
    <row r="101" spans="1:10" ht="13.8">
      <c r="A101" s="9" t="s">
        <v>37</v>
      </c>
      <c r="B101" s="8"/>
      <c r="C101" s="8"/>
      <c r="D101" s="8"/>
      <c r="E101" s="8"/>
      <c r="F101" s="8"/>
      <c r="G101" s="8"/>
      <c r="H101" s="8"/>
      <c r="I101" s="12">
        <v>6772.38</v>
      </c>
      <c r="J101" s="9">
        <v>0.08</v>
      </c>
    </row>
    <row r="102" spans="1:10" ht="13.8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6">
      <c r="A103" s="13" t="s">
        <v>107</v>
      </c>
      <c r="B103" s="8"/>
      <c r="C103" s="8"/>
      <c r="D103" s="8"/>
      <c r="E103" s="8"/>
      <c r="F103" s="8"/>
      <c r="G103" s="8"/>
      <c r="H103" s="8"/>
      <c r="I103" s="14">
        <v>6772.38</v>
      </c>
      <c r="J103" s="13">
        <v>0.08</v>
      </c>
    </row>
    <row r="104" spans="1:10" ht="13.8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6">
      <c r="A105" s="7" t="s">
        <v>108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3.8">
      <c r="A106" s="9" t="s">
        <v>24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3.8">
      <c r="A107" s="10" t="s">
        <v>109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8">
      <c r="A108" s="8" t="s">
        <v>110</v>
      </c>
      <c r="B108" s="8" t="s">
        <v>111</v>
      </c>
      <c r="C108" s="8" t="s">
        <v>112</v>
      </c>
      <c r="D108" s="8" t="s">
        <v>18</v>
      </c>
      <c r="E108" s="8">
        <v>0</v>
      </c>
      <c r="F108" s="8">
        <v>0</v>
      </c>
      <c r="G108" s="8">
        <v>-0.035000000000000003</v>
      </c>
      <c r="H108" s="8">
        <v>4.93</v>
      </c>
      <c r="I108" s="11">
        <v>35408.96</v>
      </c>
      <c r="J108" s="8">
        <v>0.35</v>
      </c>
    </row>
    <row r="109" spans="1:10" ht="13.8">
      <c r="A109" s="8" t="s">
        <v>113</v>
      </c>
      <c r="B109" s="8" t="s">
        <v>114</v>
      </c>
      <c r="C109" s="8" t="s">
        <v>112</v>
      </c>
      <c r="D109" s="8" t="s">
        <v>18</v>
      </c>
      <c r="E109" s="8">
        <v>0</v>
      </c>
      <c r="F109" s="8">
        <v>0</v>
      </c>
      <c r="G109" s="8">
        <v>0.36099999999999999</v>
      </c>
      <c r="H109" s="8">
        <v>0.15</v>
      </c>
      <c r="I109" s="11">
        <v>2347.89</v>
      </c>
      <c r="J109" s="8">
        <v>0.02</v>
      </c>
    </row>
    <row r="110" spans="1:10" ht="13.8">
      <c r="A110" s="8" t="s">
        <v>115</v>
      </c>
      <c r="B110" s="8" t="s">
        <v>116</v>
      </c>
      <c r="C110" s="8" t="s">
        <v>117</v>
      </c>
      <c r="D110" s="8" t="s">
        <v>43</v>
      </c>
      <c r="E110" s="8">
        <v>0</v>
      </c>
      <c r="F110" s="8">
        <v>4.1500000000000004</v>
      </c>
      <c r="G110" s="8">
        <v>2.11</v>
      </c>
      <c r="H110" s="8">
        <v>0.06</v>
      </c>
      <c r="I110" s="8">
        <v>539.57000000000005</v>
      </c>
      <c r="J110" s="8">
        <v>0.01</v>
      </c>
    </row>
    <row r="111" spans="1:10" ht="13.8">
      <c r="A111" s="8" t="s">
        <v>118</v>
      </c>
      <c r="B111" s="8" t="s">
        <v>119</v>
      </c>
      <c r="C111" s="8" t="s">
        <v>112</v>
      </c>
      <c r="D111" s="8" t="s">
        <v>18</v>
      </c>
      <c r="E111" s="8">
        <v>0</v>
      </c>
      <c r="F111" s="8">
        <v>0</v>
      </c>
      <c r="G111" s="8">
        <v>0.127</v>
      </c>
      <c r="H111" s="8">
        <v>0.28999999999999998</v>
      </c>
      <c r="I111" s="11">
        <v>8248.9699999999993</v>
      </c>
      <c r="J111" s="8">
        <v>0.08</v>
      </c>
    </row>
    <row r="112" spans="1:10" ht="13.8">
      <c r="A112" s="8" t="s">
        <v>120</v>
      </c>
      <c r="B112" s="8" t="s">
        <v>121</v>
      </c>
      <c r="C112" s="8" t="s">
        <v>117</v>
      </c>
      <c r="D112" s="8" t="s">
        <v>43</v>
      </c>
      <c r="E112" s="8">
        <v>0</v>
      </c>
      <c r="F112" s="8">
        <v>0</v>
      </c>
      <c r="G112" s="8">
        <v>-0.021999999999999999</v>
      </c>
      <c r="H112" s="8">
        <v>0.27</v>
      </c>
      <c r="I112" s="11">
        <v>11471.11</v>
      </c>
      <c r="J112" s="8">
        <v>0.11</v>
      </c>
    </row>
    <row r="113" spans="1:10" ht="13.8">
      <c r="A113" s="8" t="s">
        <v>122</v>
      </c>
      <c r="B113" s="8" t="s">
        <v>123</v>
      </c>
      <c r="C113" s="8" t="s">
        <v>117</v>
      </c>
      <c r="D113" s="8" t="s">
        <v>43</v>
      </c>
      <c r="E113" s="8">
        <v>0</v>
      </c>
      <c r="F113" s="8">
        <v>0</v>
      </c>
      <c r="G113" s="8">
        <v>0.14599999999999999</v>
      </c>
      <c r="H113" s="8">
        <v>0.15</v>
      </c>
      <c r="I113" s="11">
        <v>5107.32</v>
      </c>
      <c r="J113" s="8">
        <v>0.05</v>
      </c>
    </row>
    <row r="114" spans="1:10" ht="13.8">
      <c r="A114" s="8" t="s">
        <v>124</v>
      </c>
      <c r="B114" s="8" t="s">
        <v>125</v>
      </c>
      <c r="C114" s="8" t="s">
        <v>112</v>
      </c>
      <c r="D114" s="8" t="s">
        <v>18</v>
      </c>
      <c r="E114" s="8">
        <v>0</v>
      </c>
      <c r="F114" s="8">
        <v>0</v>
      </c>
      <c r="G114" s="8">
        <v>0.087999999999999995</v>
      </c>
      <c r="H114" s="8">
        <v>0.25</v>
      </c>
      <c r="I114" s="11">
        <v>9501.83</v>
      </c>
      <c r="J114" s="8">
        <v>0.09</v>
      </c>
    </row>
    <row r="115" spans="1:10" ht="13.8">
      <c r="A115" s="8" t="s">
        <v>126</v>
      </c>
      <c r="B115" s="8" t="s">
        <v>127</v>
      </c>
      <c r="C115" s="8" t="s">
        <v>117</v>
      </c>
      <c r="D115" s="8" t="s">
        <v>43</v>
      </c>
      <c r="E115" s="8">
        <v>0</v>
      </c>
      <c r="F115" s="8">
        <v>0</v>
      </c>
      <c r="G115" s="8">
        <v>0.050999999999999997</v>
      </c>
      <c r="H115" s="8">
        <v>0.28999999999999998</v>
      </c>
      <c r="I115" s="11">
        <v>13397.37</v>
      </c>
      <c r="J115" s="8">
        <v>0.13</v>
      </c>
    </row>
    <row r="116" spans="1:10" ht="13.8">
      <c r="A116" s="8" t="s">
        <v>128</v>
      </c>
      <c r="B116" s="8" t="s">
        <v>129</v>
      </c>
      <c r="C116" s="8" t="s">
        <v>112</v>
      </c>
      <c r="D116" s="8" t="s">
        <v>18</v>
      </c>
      <c r="E116" s="8">
        <v>0</v>
      </c>
      <c r="F116" s="8">
        <v>0</v>
      </c>
      <c r="G116" s="8">
        <v>0.13500000000000001</v>
      </c>
      <c r="H116" s="8">
        <v>0.84</v>
      </c>
      <c r="I116" s="11">
        <v>27940.70</v>
      </c>
      <c r="J116" s="8">
        <v>0.27</v>
      </c>
    </row>
    <row r="117" spans="1:10" ht="13.8">
      <c r="A117" s="8" t="s">
        <v>130</v>
      </c>
      <c r="B117" s="8" t="s">
        <v>131</v>
      </c>
      <c r="C117" s="8" t="s">
        <v>112</v>
      </c>
      <c r="D117" s="8" t="s">
        <v>18</v>
      </c>
      <c r="E117" s="8">
        <v>0</v>
      </c>
      <c r="F117" s="8">
        <v>0</v>
      </c>
      <c r="G117" s="8">
        <v>0.214</v>
      </c>
      <c r="H117" s="8">
        <v>0.69</v>
      </c>
      <c r="I117" s="11">
        <v>16055.18</v>
      </c>
      <c r="J117" s="8">
        <v>0.16</v>
      </c>
    </row>
    <row r="118" spans="1:10" ht="13.8">
      <c r="A118" s="8" t="s">
        <v>132</v>
      </c>
      <c r="B118" s="8" t="s">
        <v>133</v>
      </c>
      <c r="C118" s="8" t="s">
        <v>112</v>
      </c>
      <c r="D118" s="8" t="s">
        <v>18</v>
      </c>
      <c r="E118" s="8">
        <v>0</v>
      </c>
      <c r="F118" s="8">
        <v>6.37</v>
      </c>
      <c r="G118" s="8">
        <v>0.56000000000000005</v>
      </c>
      <c r="H118" s="8">
        <v>0.15</v>
      </c>
      <c r="I118" s="11">
        <v>1502.51</v>
      </c>
      <c r="J118" s="8">
        <v>0.01</v>
      </c>
    </row>
    <row r="119" spans="1:10" ht="13.8">
      <c r="A119" s="8" t="s">
        <v>134</v>
      </c>
      <c r="B119" s="8" t="s">
        <v>135</v>
      </c>
      <c r="C119" s="8" t="s">
        <v>112</v>
      </c>
      <c r="D119" s="8" t="s">
        <v>18</v>
      </c>
      <c r="E119" s="8">
        <v>0</v>
      </c>
      <c r="F119" s="8">
        <v>0</v>
      </c>
      <c r="G119" s="8">
        <v>-0.043999999999999997</v>
      </c>
      <c r="H119" s="8">
        <v>0.12</v>
      </c>
      <c r="I119" s="11">
        <v>1120.92</v>
      </c>
      <c r="J119" s="8">
        <v>0.01</v>
      </c>
    </row>
    <row r="120" spans="1:10" ht="13.8">
      <c r="A120" s="8" t="s">
        <v>136</v>
      </c>
      <c r="B120" s="8" t="s">
        <v>137</v>
      </c>
      <c r="C120" s="8" t="s">
        <v>117</v>
      </c>
      <c r="D120" s="8" t="s">
        <v>43</v>
      </c>
      <c r="E120" s="8">
        <v>0</v>
      </c>
      <c r="F120" s="8">
        <v>3.88</v>
      </c>
      <c r="G120" s="8">
        <v>0.84</v>
      </c>
      <c r="H120" s="8">
        <v>3.13</v>
      </c>
      <c r="I120" s="11">
        <v>18961.43</v>
      </c>
      <c r="J120" s="8">
        <v>0.19</v>
      </c>
    </row>
    <row r="121" spans="1:10" ht="13.8">
      <c r="A121" s="8" t="s">
        <v>138</v>
      </c>
      <c r="B121" s="8" t="s">
        <v>139</v>
      </c>
      <c r="C121" s="8" t="s">
        <v>112</v>
      </c>
      <c r="D121" s="8" t="s">
        <v>18</v>
      </c>
      <c r="E121" s="8">
        <v>0</v>
      </c>
      <c r="F121" s="8">
        <v>3.99</v>
      </c>
      <c r="G121" s="8">
        <v>1.52</v>
      </c>
      <c r="H121" s="8">
        <v>2.19</v>
      </c>
      <c r="I121" s="11">
        <v>19112.45</v>
      </c>
      <c r="J121" s="8">
        <v>0.19</v>
      </c>
    </row>
    <row r="122" spans="1:10" ht="13.8">
      <c r="A122" s="8" t="s">
        <v>140</v>
      </c>
      <c r="B122" s="8" t="s">
        <v>141</v>
      </c>
      <c r="C122" s="8" t="s">
        <v>112</v>
      </c>
      <c r="D122" s="8" t="s">
        <v>18</v>
      </c>
      <c r="E122" s="8">
        <v>0</v>
      </c>
      <c r="F122" s="8">
        <v>0</v>
      </c>
      <c r="G122" s="8">
        <v>0.069000000000000006</v>
      </c>
      <c r="H122" s="8">
        <v>1.32</v>
      </c>
      <c r="I122" s="11">
        <v>21002.33</v>
      </c>
      <c r="J122" s="8">
        <v>0.21</v>
      </c>
    </row>
    <row r="123" spans="1:10" ht="13.8">
      <c r="A123" s="8" t="s">
        <v>142</v>
      </c>
      <c r="B123" s="8" t="s">
        <v>143</v>
      </c>
      <c r="C123" s="8" t="s">
        <v>112</v>
      </c>
      <c r="D123" s="8" t="s">
        <v>18</v>
      </c>
      <c r="E123" s="8">
        <v>0</v>
      </c>
      <c r="F123" s="8">
        <v>0</v>
      </c>
      <c r="G123" s="8">
        <v>0.13200000000000001</v>
      </c>
      <c r="H123" s="8">
        <v>1.21</v>
      </c>
      <c r="I123" s="11">
        <v>5854.18</v>
      </c>
      <c r="J123" s="8">
        <v>0.06</v>
      </c>
    </row>
    <row r="124" spans="1:10" ht="13.8">
      <c r="A124" s="8" t="s">
        <v>144</v>
      </c>
      <c r="B124" s="8" t="s">
        <v>145</v>
      </c>
      <c r="C124" s="8" t="s">
        <v>112</v>
      </c>
      <c r="D124" s="8" t="s">
        <v>18</v>
      </c>
      <c r="E124" s="8">
        <v>0</v>
      </c>
      <c r="F124" s="8">
        <v>2.90</v>
      </c>
      <c r="G124" s="8">
        <v>0.23</v>
      </c>
      <c r="H124" s="8">
        <v>0.08</v>
      </c>
      <c r="I124" s="8">
        <v>450.65</v>
      </c>
      <c r="J124" s="8">
        <v>0</v>
      </c>
    </row>
    <row r="125" spans="1:10" ht="13.8">
      <c r="A125" s="8" t="s">
        <v>146</v>
      </c>
      <c r="B125" s="8" t="s">
        <v>147</v>
      </c>
      <c r="C125" s="8" t="s">
        <v>112</v>
      </c>
      <c r="D125" s="8" t="s">
        <v>18</v>
      </c>
      <c r="E125" s="8">
        <v>0</v>
      </c>
      <c r="F125" s="8">
        <v>0</v>
      </c>
      <c r="G125" s="8">
        <v>0.216</v>
      </c>
      <c r="H125" s="8">
        <v>4.08</v>
      </c>
      <c r="I125" s="11">
        <v>28289.97</v>
      </c>
      <c r="J125" s="8">
        <v>0.28000000000000003</v>
      </c>
    </row>
    <row r="126" spans="1:10" ht="13.8">
      <c r="A126" s="8" t="s">
        <v>148</v>
      </c>
      <c r="B126" s="8" t="s">
        <v>149</v>
      </c>
      <c r="C126" s="8" t="s">
        <v>112</v>
      </c>
      <c r="D126" s="8" t="s">
        <v>18</v>
      </c>
      <c r="E126" s="8">
        <v>0</v>
      </c>
      <c r="F126" s="8">
        <v>0</v>
      </c>
      <c r="G126" s="8">
        <v>0.183</v>
      </c>
      <c r="H126" s="8">
        <v>2.33</v>
      </c>
      <c r="I126" s="11">
        <v>35684.18</v>
      </c>
      <c r="J126" s="8">
        <v>0.35</v>
      </c>
    </row>
    <row r="127" spans="1:10" ht="13.8">
      <c r="A127" s="8" t="s">
        <v>150</v>
      </c>
      <c r="B127" s="8" t="s">
        <v>151</v>
      </c>
      <c r="C127" s="8" t="s">
        <v>112</v>
      </c>
      <c r="D127" s="8" t="s">
        <v>18</v>
      </c>
      <c r="E127" s="8">
        <v>0</v>
      </c>
      <c r="F127" s="8">
        <v>0</v>
      </c>
      <c r="G127" s="8">
        <v>0.13600000000000001</v>
      </c>
      <c r="H127" s="8">
        <v>0.15</v>
      </c>
      <c r="I127" s="8">
        <v>825.92</v>
      </c>
      <c r="J127" s="8">
        <v>0.01</v>
      </c>
    </row>
    <row r="128" spans="1:10" ht="13.8">
      <c r="A128" s="8" t="s">
        <v>152</v>
      </c>
      <c r="B128" s="8" t="s">
        <v>153</v>
      </c>
      <c r="C128" s="8" t="s">
        <v>117</v>
      </c>
      <c r="D128" s="8" t="s">
        <v>43</v>
      </c>
      <c r="E128" s="8">
        <v>0</v>
      </c>
      <c r="F128" s="8">
        <v>3.97</v>
      </c>
      <c r="G128" s="8">
        <v>1.55</v>
      </c>
      <c r="H128" s="8">
        <v>0.39</v>
      </c>
      <c r="I128" s="11">
        <v>4297.95</v>
      </c>
      <c r="J128" s="8">
        <v>0.04</v>
      </c>
    </row>
    <row r="129" spans="1:10" ht="13.8">
      <c r="A129" s="9" t="s">
        <v>37</v>
      </c>
      <c r="B129" s="8"/>
      <c r="C129" s="8"/>
      <c r="D129" s="8"/>
      <c r="E129" s="8"/>
      <c r="F129" s="8"/>
      <c r="G129" s="8"/>
      <c r="H129" s="8"/>
      <c r="I129" s="12">
        <v>267121.39</v>
      </c>
      <c r="J129" s="9">
        <v>2.62</v>
      </c>
    </row>
    <row r="130" spans="1:10" ht="13.8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5.6">
      <c r="A131" s="13" t="s">
        <v>154</v>
      </c>
      <c r="B131" s="8"/>
      <c r="C131" s="8"/>
      <c r="D131" s="8"/>
      <c r="E131" s="8"/>
      <c r="F131" s="8"/>
      <c r="G131" s="8"/>
      <c r="H131" s="8"/>
      <c r="I131" s="14">
        <v>267121.39</v>
      </c>
      <c r="J131" s="13">
        <v>2.62</v>
      </c>
    </row>
    <row r="132" spans="1:10" ht="13.8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5.6">
      <c r="A133" s="7" t="s">
        <v>155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3.8">
      <c r="A134" s="9" t="s">
        <v>24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3.8">
      <c r="A135" s="10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3.8">
      <c r="A136" s="8" t="s">
        <v>156</v>
      </c>
      <c r="B136" s="8" t="s">
        <v>157</v>
      </c>
      <c r="C136" s="8" t="s">
        <v>76</v>
      </c>
      <c r="D136" s="8" t="s">
        <v>53</v>
      </c>
      <c r="E136" s="8">
        <v>4</v>
      </c>
      <c r="F136" s="8">
        <v>4.5999999999999996</v>
      </c>
      <c r="G136" s="8">
        <v>0.52</v>
      </c>
      <c r="H136" s="8">
        <v>0.08</v>
      </c>
      <c r="I136" s="8">
        <v>634.17999999999995</v>
      </c>
      <c r="J136" s="8">
        <v>0.01</v>
      </c>
    </row>
    <row r="137" spans="1:10" ht="13.8">
      <c r="A137" s="8" t="s">
        <v>158</v>
      </c>
      <c r="B137" s="8" t="s">
        <v>159</v>
      </c>
      <c r="C137" s="8" t="s">
        <v>76</v>
      </c>
      <c r="D137" s="8" t="s">
        <v>53</v>
      </c>
      <c r="E137" s="8">
        <v>4</v>
      </c>
      <c r="F137" s="8">
        <v>7.33</v>
      </c>
      <c r="G137" s="8">
        <v>1.27</v>
      </c>
      <c r="H137" s="8">
        <v>0.54</v>
      </c>
      <c r="I137" s="11">
        <v>3090.56</v>
      </c>
      <c r="J137" s="8">
        <v>0.03</v>
      </c>
    </row>
    <row r="138" spans="1:10" ht="13.8">
      <c r="A138" s="10" t="s">
        <v>44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3.8">
      <c r="A139" s="8" t="s">
        <v>160</v>
      </c>
      <c r="B139" s="8" t="s">
        <v>161</v>
      </c>
      <c r="C139" s="8" t="s">
        <v>52</v>
      </c>
      <c r="D139" s="8" t="s">
        <v>53</v>
      </c>
      <c r="E139" s="8">
        <v>0</v>
      </c>
      <c r="F139" s="8">
        <v>0</v>
      </c>
      <c r="G139" s="8">
        <v>0.36299999999999999</v>
      </c>
      <c r="H139" s="8">
        <v>0.24</v>
      </c>
      <c r="I139" s="11">
        <v>6336.50</v>
      </c>
      <c r="J139" s="8">
        <v>0.06</v>
      </c>
    </row>
    <row r="140" spans="1:10" ht="13.8">
      <c r="A140" s="9" t="s">
        <v>37</v>
      </c>
      <c r="B140" s="8"/>
      <c r="C140" s="8"/>
      <c r="D140" s="8"/>
      <c r="E140" s="8"/>
      <c r="F140" s="8"/>
      <c r="G140" s="8"/>
      <c r="H140" s="8"/>
      <c r="I140" s="12">
        <v>10061.24</v>
      </c>
      <c r="J140" s="9">
        <v>0.10</v>
      </c>
    </row>
    <row r="141" spans="1:10" ht="13.8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5.6">
      <c r="A142" s="13" t="s">
        <v>162</v>
      </c>
      <c r="B142" s="8"/>
      <c r="C142" s="8"/>
      <c r="D142" s="8"/>
      <c r="E142" s="8"/>
      <c r="F142" s="8"/>
      <c r="G142" s="8"/>
      <c r="H142" s="8"/>
      <c r="I142" s="14">
        <v>10061.24</v>
      </c>
      <c r="J142" s="13">
        <v>0.10</v>
      </c>
    </row>
    <row r="143" spans="1:10" ht="13.8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5.6">
      <c r="A144" s="7" t="s">
        <v>163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3.8">
      <c r="A145" s="9" t="s">
        <v>24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3.8">
      <c r="A146" s="10" t="s">
        <v>14</v>
      </c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3.8">
      <c r="A147" s="8" t="s">
        <v>164</v>
      </c>
      <c r="B147" s="8" t="s">
        <v>165</v>
      </c>
      <c r="C147" s="8" t="s">
        <v>42</v>
      </c>
      <c r="D147" s="8" t="s">
        <v>43</v>
      </c>
      <c r="E147" s="8">
        <v>4.6900000000000004</v>
      </c>
      <c r="F147" s="8">
        <v>5.96</v>
      </c>
      <c r="G147" s="8">
        <v>4.8600000000000003</v>
      </c>
      <c r="H147" s="8">
        <v>0.37</v>
      </c>
      <c r="I147" s="11">
        <v>8509.06</v>
      </c>
      <c r="J147" s="8">
        <v>0.08</v>
      </c>
    </row>
    <row r="148" spans="1:10" ht="13.8">
      <c r="A148" s="9" t="s">
        <v>37</v>
      </c>
      <c r="B148" s="8"/>
      <c r="C148" s="8"/>
      <c r="D148" s="8"/>
      <c r="E148" s="8"/>
      <c r="F148" s="8"/>
      <c r="G148" s="8"/>
      <c r="H148" s="8"/>
      <c r="I148" s="12">
        <v>8509.06</v>
      </c>
      <c r="J148" s="9">
        <v>0.08</v>
      </c>
    </row>
    <row r="149" spans="1:10" ht="13.8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5.6">
      <c r="A150" s="13" t="s">
        <v>166</v>
      </c>
      <c r="B150" s="8"/>
      <c r="C150" s="8"/>
      <c r="D150" s="8"/>
      <c r="E150" s="8"/>
      <c r="F150" s="8"/>
      <c r="G150" s="8"/>
      <c r="H150" s="8"/>
      <c r="I150" s="14">
        <v>8509.06</v>
      </c>
      <c r="J150" s="13">
        <v>0.08</v>
      </c>
    </row>
    <row r="151" spans="1:10" ht="13.8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5.6">
      <c r="A152" s="47" t="s">
        <v>167</v>
      </c>
      <c r="B152" s="48"/>
      <c r="C152" s="48"/>
      <c r="D152" s="48"/>
      <c r="E152" s="48"/>
      <c r="F152" s="48"/>
      <c r="G152" s="48"/>
      <c r="H152" s="48"/>
      <c r="I152" s="49">
        <v>358075.48</v>
      </c>
      <c r="J152" s="47">
        <v>3.71</v>
      </c>
    </row>
    <row r="154" ht="13.8">
      <c r="I154" s="5"/>
    </row>
    <row r="156" ht="13.8">
      <c r="I156" s="5"/>
    </row>
  </sheetData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rightToLeft="1" workbookViewId="0" topLeftCell="A1"/>
  </sheetViews>
  <sheetFormatPr defaultRowHeight="14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