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320" windowHeight="1215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definedNames>
    <definedName name="_xlnm.Print_Area" localSheetId="0">'נספח 1'!$A$10:$K$28</definedName>
  </definedNames>
  <calcPr calcId="145621"/>
</workbook>
</file>

<file path=xl/calcChain.xml><?xml version="1.0" encoding="utf-8"?>
<calcChain xmlns="http://schemas.openxmlformats.org/spreadsheetml/2006/main">
  <c r="B26" i="9" l="1"/>
  <c r="B20" i="9"/>
  <c r="C16" i="9"/>
  <c r="J160" i="4"/>
  <c r="J43" i="4"/>
  <c r="J41" i="4"/>
  <c r="B16" i="9"/>
  <c r="I160" i="4"/>
  <c r="J146" i="4" l="1"/>
  <c r="J144" i="4"/>
  <c r="I146" i="4"/>
  <c r="I144" i="4"/>
  <c r="I41" i="4"/>
  <c r="I43" i="4" s="1"/>
  <c r="D28" i="9"/>
  <c r="E28" i="9"/>
  <c r="I156" i="4" l="1"/>
  <c r="B28" i="9" l="1"/>
  <c r="I75" i="4"/>
  <c r="K16" i="5" l="1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5" i="5"/>
  <c r="J28" i="9" l="1"/>
  <c r="I28" i="9"/>
  <c r="H28" i="9"/>
  <c r="G28" i="9"/>
  <c r="F28" i="9"/>
  <c r="C28" i="9"/>
</calcChain>
</file>

<file path=xl/sharedStrings.xml><?xml version="1.0" encoding="utf-8"?>
<sst xmlns="http://schemas.openxmlformats.org/spreadsheetml/2006/main" count="398" uniqueCount="201">
  <si>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</si>
  <si>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</si>
  <si>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</si>
  <si>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</si>
  <si>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</si>
  <si>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</si>
  <si>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</si>
  <si>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</si>
  <si>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</si>
  <si>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</si>
  <si>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</si>
  <si>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</si>
  <si>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אבנר יהש</t>
  </si>
  <si>
    <t>ניירות ערך סחירים</t>
  </si>
  <si>
    <t>מניות</t>
  </si>
  <si>
    <t>*אבנר יהש- אבנר יהש</t>
  </si>
  <si>
    <t>סה''כ ניירות ערך סחירים</t>
  </si>
  <si>
    <t>סה''כ צד קשור-אבנר יהש</t>
  </si>
  <si>
    <t>צד קשור- אס.פי.סי אל-עד</t>
  </si>
  <si>
    <t>ניירות ערך לא סחירים</t>
  </si>
  <si>
    <t>אג"ח קונצרני</t>
  </si>
  <si>
    <t>*אס.פי.סי אל-עד אג2- אס.פי.סי אל-עד</t>
  </si>
  <si>
    <t>A-</t>
  </si>
  <si>
    <t>מעלות</t>
  </si>
  <si>
    <t>*אספיסיאל-עאג3-מ- אס.פי.סי אל-עד</t>
  </si>
  <si>
    <t>סה''כ ניירות ערך לא סחירים</t>
  </si>
  <si>
    <t>סה''כ צד קשור-אס.פי.סי אל-עד</t>
  </si>
  <si>
    <t>צד קשור- דלק קבוצה</t>
  </si>
  <si>
    <t>*דלק קב אגח יג- דלק קבוצה</t>
  </si>
  <si>
    <t>A</t>
  </si>
  <si>
    <t>*דלק קב אגח יד- דלק קבוצה</t>
  </si>
  <si>
    <t>A2</t>
  </si>
  <si>
    <t>מידרוג</t>
  </si>
  <si>
    <t>*דלק קב אגח טו- דלק קבוצה</t>
  </si>
  <si>
    <t>*דלק קב אגח יח- דלק קבוצה</t>
  </si>
  <si>
    <t>*דלק קב   אגח לא- דלק קבוצה</t>
  </si>
  <si>
    <t>*דלק קבוצה- דלק קבוצה</t>
  </si>
  <si>
    <t>סה''כ צד קשור-דלק קבוצה</t>
  </si>
  <si>
    <t>צד קשור- דלק קידוחים יהש</t>
  </si>
  <si>
    <t>*דלק קידוחים יהש- דלק קידוחים יהש</t>
  </si>
  <si>
    <t>סה''כ צד קשור-דלק קידוחים יהש</t>
  </si>
  <si>
    <t>צד קשור- דלק רכב</t>
  </si>
  <si>
    <t>*דלק רכב- דלק רכב</t>
  </si>
  <si>
    <t>סה''כ צד קשור-דלק רכב</t>
  </si>
  <si>
    <t>צד קשור- הפניקס אחזקות</t>
  </si>
  <si>
    <t>*פניקס 1- הפניקס אחזקות</t>
  </si>
  <si>
    <t>A+</t>
  </si>
  <si>
    <t>סה''כ צד קשור-הפניקס אחזקות</t>
  </si>
  <si>
    <t>צד קשור- הפניקס גיוס הון</t>
  </si>
  <si>
    <t>*פניקס הון אג"ח ג- הפניקס גיוס הון</t>
  </si>
  <si>
    <t>Aa3</t>
  </si>
  <si>
    <t>סה''כ צד קשור-הפניקס גיוס הון</t>
  </si>
  <si>
    <t>צד קשור- כהן פיתוח</t>
  </si>
  <si>
    <t>*כהן פיתוח- כהן פיתוח</t>
  </si>
  <si>
    <t>סה''כ צד קשור-כהן פיתוח</t>
  </si>
  <si>
    <t>צד קשור- מנדלסון תשתיות ותעשיות</t>
  </si>
  <si>
    <t>*מנדלסון תשתיות- מנדלסון תשתיות ותעשיות</t>
  </si>
  <si>
    <t>סה''כ צד קשור-מנדלסון תשתיות ותעשיות</t>
  </si>
  <si>
    <t>צד קשור- קסם ג'מבו</t>
  </si>
  <si>
    <t>תעודות סל</t>
  </si>
  <si>
    <t>*קסם ג'מבו     א- קסם ג'מבו</t>
  </si>
  <si>
    <t>AAA</t>
  </si>
  <si>
    <t>סה''כ צד קשור-קסם ג'מבו</t>
  </si>
  <si>
    <t>צד קשור- קסם מדדים</t>
  </si>
  <si>
    <t>קרנות נאמנות</t>
  </si>
  <si>
    <t>*קסם KTF משולבת ארהב מנוטרל מטח- קסם מדדים</t>
  </si>
  <si>
    <t>סה''כ צד קשור-קסם מדדים</t>
  </si>
  <si>
    <t>צד קשור- קסם סל ומוצרים</t>
  </si>
  <si>
    <t>*קסם HIGH BOND- קסם סל ומוצרים</t>
  </si>
  <si>
    <t>*קסם קונצר30top- קסם סל ומוצרים</t>
  </si>
  <si>
    <t>S&amp;P</t>
  </si>
  <si>
    <t>*קסם ניקיי 225 שקלי- קסם סל ומוצרים</t>
  </si>
  <si>
    <t>*קסם תל בונד 20- קסם סל ומוצרים</t>
  </si>
  <si>
    <t>AA-</t>
  </si>
  <si>
    <t>*קסם יתר 120- קסם סל ומוצרים</t>
  </si>
  <si>
    <t>*קסם גילונים- קסם סל ומוצרים</t>
  </si>
  <si>
    <t>*קסם חברות ביטוח- קסם סל ומוצרים</t>
  </si>
  <si>
    <t>*קסם אג"ח שחר 2-5- קסם סל ומוצרים</t>
  </si>
  <si>
    <t>*קסם תל בונד 40- קסם סל ומוצרים</t>
  </si>
  <si>
    <t>*קסם תל בונד 60- קסם סל ומוצרים</t>
  </si>
  <si>
    <t>*קסם תל בונד שקלי- קסם סל ומוצרים</t>
  </si>
  <si>
    <t>Aaa</t>
  </si>
  <si>
    <t>*קסם נאסדק 100- קסם סל ומוצרים</t>
  </si>
  <si>
    <t>*קסם יתר 50- קסם סל ומוצרים</t>
  </si>
  <si>
    <t>*קסם תא 100- קסם סל ומוצרים</t>
  </si>
  <si>
    <t>*קסם בנקים- קסם סל ומוצרים</t>
  </si>
  <si>
    <t>*קסם S&amp;P 500- קסם סל ומוצרים</t>
  </si>
  <si>
    <t>*קסם S&amp;P 500 שקלי- קסם סל ומוצרים</t>
  </si>
  <si>
    <t>*קסם נאסד"ק 100 שקלי- קסם סל ומוצרים</t>
  </si>
  <si>
    <t>*קסם אגח ממשלתי כללי- קסם סל ומוצרים</t>
  </si>
  <si>
    <t>*קסם תל בונד צמוד- קסם סל ומוצרים</t>
  </si>
  <si>
    <t>*קסם תל בונד צמודות יתר- קסם סל ומוצרים</t>
  </si>
  <si>
    <t>*קסם תל בונד תשואות- קסם סל ומוצרים</t>
  </si>
  <si>
    <t>*קסם STOXX Europe 600 מנוטרל מט- קסם סל ומוצרים</t>
  </si>
  <si>
    <t>*קסם STOXX Europe 600- קסם סל ומוצרים</t>
  </si>
  <si>
    <t>*קסם תל בונד צמוד בנקים- קסם סל ומוצרים</t>
  </si>
  <si>
    <t>*קסם גרמניה MID CAP MDAXי (GTR)יקסמ.ס- קסם סל ומוצרים</t>
  </si>
  <si>
    <t>*קסם גרמניה MDAX שקלי- קסם סל ומוצרים</t>
  </si>
  <si>
    <t>*קסם פוטסי 250 שקלי- קסם סל ומוצרים</t>
  </si>
  <si>
    <t>*קסם low volati- קסם סל ומוצרים</t>
  </si>
  <si>
    <t>*קסם תל בונד מאגר- קסם סל ומוצרים</t>
  </si>
  <si>
    <t>סה''כ צד קשור-קסם סל ומוצרים</t>
  </si>
  <si>
    <t>צד קשור- ריט 1</t>
  </si>
  <si>
    <t>*ריט 1 אגח א- ריט 1</t>
  </si>
  <si>
    <t>*ריט 1     אגח ה- ריט 1</t>
  </si>
  <si>
    <t>*ריט 1- ריט 1</t>
  </si>
  <si>
    <t>סה''כ צד קשור-ריט 1</t>
  </si>
  <si>
    <t>סה''כ השקעה בכל הצדדים הקשורים</t>
  </si>
  <si>
    <t>שווי
עסקאות
הרכישה
באלפי ש''ח</t>
  </si>
  <si>
    <t>שווי
עסקאות
המכירה(-)
באלפי ש''ח</t>
  </si>
  <si>
    <t>אבנר יהש</t>
  </si>
  <si>
    <t>סה''כ היקף עסקאות לצורך רכישה או מכירה של צד קשור- אבנר יהש</t>
  </si>
  <si>
    <t>דלק קב אגח יג</t>
  </si>
  <si>
    <t>דלק קב אגח יד</t>
  </si>
  <si>
    <t>דלק קב אגח טו</t>
  </si>
  <si>
    <t>דלק קב אגח יח</t>
  </si>
  <si>
    <t>דלק קב אגח יט</t>
  </si>
  <si>
    <t>דלק קב   אגח לא</t>
  </si>
  <si>
    <t>דלק קבוצה</t>
  </si>
  <si>
    <t>סה''כ היקף עסקאות לצורך רכישה או מכירה של צד קשור- דלק קבוצה</t>
  </si>
  <si>
    <t>דלק קידוחים יהש</t>
  </si>
  <si>
    <t>סה''כ היקף עסקאות לצורך רכישה או מכירה של צד קשור- דלק קידוחים יהש</t>
  </si>
  <si>
    <t>דלק רכב</t>
  </si>
  <si>
    <t>סה''כ היקף עסקאות לצורך רכישה או מכירה של צד קשור- דלק רכב</t>
  </si>
  <si>
    <t>פניקס 1</t>
  </si>
  <si>
    <t>סה''כ היקף עסקאות לצורך רכישה או מכירה של צד קשור- הפניקס אחזקות</t>
  </si>
  <si>
    <t>לא צמודות</t>
  </si>
  <si>
    <t>פניקס הון אגח ד</t>
  </si>
  <si>
    <t>סה''כ היקף עסקאות לצורך רכישה או מכירה של צד קשור- הפניקס גיוס הון</t>
  </si>
  <si>
    <t>קסם KTF משולבת ארהב מנוטרל מטח</t>
  </si>
  <si>
    <t>סה''כ היקף עסקאות לצורך רכישה או מכירה של צד קשור- קסם מדדים</t>
  </si>
  <si>
    <t>קסם קונצר30top</t>
  </si>
  <si>
    <t xml:space="preserve">            קסם ניקיי 225 שקלי</t>
  </si>
  <si>
    <t xml:space="preserve">                קסם תל בונד 20</t>
  </si>
  <si>
    <t>קסם HIGH BOND</t>
  </si>
  <si>
    <t xml:space="preserve">                   קסם יתר 120</t>
  </si>
  <si>
    <t xml:space="preserve">                קסם תל בונד 40</t>
  </si>
  <si>
    <t>קסם תל בונד 60</t>
  </si>
  <si>
    <t xml:space="preserve">              קסם תל בונד שקלי</t>
  </si>
  <si>
    <t>קסם נאסדק 100</t>
  </si>
  <si>
    <t xml:space="preserve">                    קסם תא 100</t>
  </si>
  <si>
    <t>קסם ניקיי 225</t>
  </si>
  <si>
    <t>קסם S&amp;P 500</t>
  </si>
  <si>
    <t>קסם S&amp;P 500 שקלי</t>
  </si>
  <si>
    <t xml:space="preserve">           קסם נאסד"ק 100 שקלי</t>
  </si>
  <si>
    <t>קסם אגח ממשלתי כללי</t>
  </si>
  <si>
    <t xml:space="preserve">        קסם תל בונד צמודות יתר</t>
  </si>
  <si>
    <t>קסם STOXX Europe 600</t>
  </si>
  <si>
    <t>קסם גרמניה MID CAP MDAXי (GTR)יקסמ.ס</t>
  </si>
  <si>
    <t xml:space="preserve">          קסם גרמניה MDAX שקלי</t>
  </si>
  <si>
    <t>קסם פוטסי 250 שקלי</t>
  </si>
  <si>
    <t xml:space="preserve">                קסם low volati</t>
  </si>
  <si>
    <t xml:space="preserve">              קסם תל בונד מאגר</t>
  </si>
  <si>
    <t>סה''כ היקף עסקאות לצורך רכישה או מכירה של צד קשור- קסם סל ומוצרים</t>
  </si>
  <si>
    <t>צמודות מדד</t>
  </si>
  <si>
    <t>ריט 1 אגח ד</t>
  </si>
  <si>
    <t>ריט 1</t>
  </si>
  <si>
    <t>סה''כ היקף עסקאות לצורך רכישה או מכירה של צד קשור- ריט 1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</si>
  <si>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</si>
  <si>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</si>
  <si>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</si>
  <si>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</si>
  <si>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</si>
  <si>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</si>
  <si>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</si>
  <si>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</si>
  <si>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</si>
  <si>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</si>
  <si>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</si>
  <si>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</si>
  <si>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</si>
  <si>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</si>
  <si>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</si>
  <si>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</si>
  <si>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</si>
  <si>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</si>
  <si>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</si>
  <si>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</si>
  <si>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</si>
  <si>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</si>
  <si>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</si>
  <si>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</si>
  <si>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</si>
  <si>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</si>
  <si>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אס.פי.סי אל-עד</t>
  </si>
  <si>
    <t>הפניקס אחזקות</t>
  </si>
  <si>
    <t>הפניקס גיוס הון</t>
  </si>
  <si>
    <t>כהן פיתוח</t>
  </si>
  <si>
    <t>מנדלסון תשתיות ותעשיות</t>
  </si>
  <si>
    <t>קסם ג'מבו</t>
  </si>
  <si>
    <t>קסם מדדים</t>
  </si>
  <si>
    <t>קסם סל ומוצרים</t>
  </si>
  <si>
    <t>סה''כ</t>
  </si>
  <si>
    <t>פניקס הון אג"ח ד</t>
  </si>
  <si>
    <t>AA</t>
  </si>
  <si>
    <t/>
  </si>
  <si>
    <t>לא בוצעו עסקאות כאמור</t>
  </si>
  <si>
    <t>דלק תמר $23 אג"ח ד</t>
  </si>
  <si>
    <t>ריט 1 אג"ח ג 3.9</t>
  </si>
  <si>
    <t>דלק קב אג"ח יט</t>
  </si>
  <si>
    <t>BBB-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</si>
</sst>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Arie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/>
    <xf numFmtId="0" fontId="5" fillId="0" borderId="0" xfId="0" applyFont="1" applyAlignment="1">
      <alignment horizontal="right" readingOrder="2"/>
    </xf>
    <xf numFmtId="4" fontId="0" fillId="0" borderId="0" xfId="0" applyNumberFormat="1" applyFill="1"/>
    <xf numFmtId="0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0" fillId="0" borderId="0" xfId="0" applyFill="1"/>
    <xf numFmtId="0" fontId="5" fillId="0" borderId="0" xfId="0" applyFont="1" applyFill="1" applyAlignment="1">
      <alignment horizontal="right" readingOrder="2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4" fillId="0" borderId="0" xfId="0" applyNumberFormat="1" applyFont="1" applyAlignment="1">
      <alignment horizontal="right"/>
    </xf>
    <xf numFmtId="4" fontId="1" fillId="0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1 - צדדים קשורים- יתרות ועסקאות לרבעון המסתיים ביום </a:t>
          </a:r>
          <a:r>
            <a:rPr lang="he-IL" sz="105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30/06/2016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(10555) אקסלנס גמל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685 קופה: 513026484-00000000000102-0685-000</a:t>
          </a:r>
          <a:endParaRPr lang="he-IL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4 - רכישת נייר ערך בהנפקות באמצעות חתם קשור או באמצעות צד קשור ששיווק את ההנפקה לרבעון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המסתיים ביום </a:t>
          </a:r>
          <a:r>
            <a:rPr lang="he-IL" sz="105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30/06/2016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(10555) אקסלנס גמל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685 קופה: 513026484-00000000000102-0685-000</a:t>
          </a:r>
          <a:endParaRPr lang="he-IL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</a:t>
          </a:r>
          <a:r>
            <a:rPr lang="he-IL" sz="105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30/06/2016 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(10555) אקסלנס גמל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685 קופה: 513026484-00000000000102-0685-000</a:t>
          </a:r>
          <a:endParaRPr lang="he-IL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3ב - עסקאות שבוצעו לצורך השקעה בנכסים לא סחירים של צד קשור לרבעון המסתיים ביום </a:t>
          </a:r>
          <a:r>
            <a:rPr lang="he-IL" sz="105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30/06/2016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(10555) אקסלנס גמל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685 קופה: 513026484-00000000000102-0685-000</a:t>
          </a:r>
          <a:endParaRPr lang="he-IL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א - צדדים קשורים - עסקאות שבוצעו בבורסה, בבורסת חוץ או שוק מוסדר לרכישת או מכירת ני''ע סחירים של צד קשור לרבעון המסתיים ביום </a:t>
          </a:r>
          <a:r>
            <a:rPr lang="he-IL" sz="105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30/06/2016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(10555) אקסלנס גמל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685 קופה: 513026484-00000000000102-0685-000</a:t>
          </a:r>
          <a:endParaRPr lang="he-IL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צדדים קשורים - יתרות השקעה לרבעון המסתיים ביום </a:t>
          </a:r>
          <a:r>
            <a:rPr lang="he-IL" sz="105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30/06/2016 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(10555) אקסלנס גמל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685 קופה: 513026484-00000000000102-0685-000</a:t>
          </a:r>
          <a:endParaRPr lang="he-IL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K28"/>
  <sheetViews>
    <sheetView rightToLeft="1" tabSelected="1" topLeftCell="B1" workbookViewId="0">
      <selection activeCell="C13" sqref="C13"/>
    </sheetView>
  </sheetViews>
  <sheetFormatPr defaultRowHeight="14.25"/>
  <cols>
    <col min="1" max="1" width="40.625" customWidth="1"/>
    <col min="2" max="2" width="9.875" bestFit="1" customWidth="1"/>
    <col min="3" max="3" width="9.125" bestFit="1" customWidth="1"/>
    <col min="4" max="5" width="17.375" bestFit="1" customWidth="1"/>
    <col min="6" max="7" width="12.75" bestFit="1" customWidth="1"/>
    <col min="8" max="9" width="18.125" bestFit="1" customWidth="1"/>
    <col min="10" max="11" width="15.5" bestFit="1" customWidth="1"/>
  </cols>
  <sheetData>
    <row r="9" spans="1:11" ht="15">
      <c r="A9" s="2"/>
      <c r="B9" s="2"/>
      <c r="C9" s="2"/>
      <c r="E9" s="28"/>
      <c r="F9" s="28"/>
      <c r="G9" s="28" t="s">
        <v>173</v>
      </c>
      <c r="H9" s="28"/>
      <c r="I9" s="28"/>
      <c r="J9" s="2"/>
      <c r="K9" s="2"/>
    </row>
    <row r="10" spans="1:11" ht="82.35" customHeight="1">
      <c r="A10" s="3" t="s">
        <v>169</v>
      </c>
      <c r="B10" s="3" t="s">
        <v>170</v>
      </c>
      <c r="C10" s="3" t="s">
        <v>171</v>
      </c>
      <c r="D10" s="27" t="s">
        <v>174</v>
      </c>
      <c r="E10" s="27" t="s">
        <v>174</v>
      </c>
      <c r="F10" s="27" t="s">
        <v>178</v>
      </c>
      <c r="G10" s="27" t="s">
        <v>178</v>
      </c>
      <c r="H10" s="27" t="s">
        <v>180</v>
      </c>
      <c r="I10" s="27" t="s">
        <v>180</v>
      </c>
      <c r="J10" s="27" t="s">
        <v>182</v>
      </c>
      <c r="K10" s="27" t="s">
        <v>182</v>
      </c>
    </row>
    <row r="11" spans="1:11" ht="15">
      <c r="A11" s="2"/>
      <c r="B11" s="2" t="s">
        <v>10</v>
      </c>
      <c r="C11" s="2" t="s">
        <v>4</v>
      </c>
      <c r="D11" s="2" t="s">
        <v>175</v>
      </c>
      <c r="E11" s="2" t="s">
        <v>176</v>
      </c>
      <c r="F11" s="2" t="s">
        <v>175</v>
      </c>
      <c r="G11" s="2" t="s">
        <v>176</v>
      </c>
      <c r="H11" s="2" t="s">
        <v>175</v>
      </c>
      <c r="I11" s="2" t="s">
        <v>176</v>
      </c>
      <c r="J11" s="2"/>
      <c r="K11" s="2"/>
    </row>
    <row r="12" spans="1:11" ht="15">
      <c r="A12" s="2"/>
      <c r="B12" s="2"/>
      <c r="C12" s="2"/>
      <c r="D12" s="28" t="s">
        <v>10</v>
      </c>
      <c r="E12" s="28" t="s">
        <v>10</v>
      </c>
      <c r="F12" s="28" t="s">
        <v>10</v>
      </c>
      <c r="G12" s="28" t="s">
        <v>10</v>
      </c>
      <c r="H12" s="28" t="s">
        <v>10</v>
      </c>
      <c r="I12" s="28" t="s">
        <v>10</v>
      </c>
      <c r="J12" s="28" t="s">
        <v>10</v>
      </c>
      <c r="K12" s="28" t="s">
        <v>10</v>
      </c>
    </row>
    <row r="13" spans="1:11" ht="15">
      <c r="A13" s="2"/>
      <c r="B13" s="28" t="s">
        <v>172</v>
      </c>
      <c r="C13" s="28" t="s">
        <v>172</v>
      </c>
      <c r="D13" s="28" t="s">
        <v>177</v>
      </c>
      <c r="E13" s="28" t="s">
        <v>177</v>
      </c>
      <c r="F13" s="28" t="s">
        <v>179</v>
      </c>
      <c r="G13" s="28" t="s">
        <v>179</v>
      </c>
      <c r="H13" s="28" t="s">
        <v>181</v>
      </c>
      <c r="I13" s="28" t="s">
        <v>181</v>
      </c>
      <c r="J13" s="28" t="s">
        <v>183</v>
      </c>
      <c r="K13" s="28" t="s">
        <v>183</v>
      </c>
    </row>
    <row r="14" spans="1:11" ht="15">
      <c r="A14" s="1" t="s">
        <v>110</v>
      </c>
      <c r="B14" s="17">
        <v>14085.39</v>
      </c>
      <c r="C14">
        <v>0.14000000000000001</v>
      </c>
      <c r="D14" s="5">
        <v>2662.8</v>
      </c>
      <c r="E14">
        <v>-73.36</v>
      </c>
    </row>
    <row r="15" spans="1:11" ht="15">
      <c r="A15" s="1" t="s">
        <v>184</v>
      </c>
      <c r="B15" s="17">
        <v>3557.7</v>
      </c>
      <c r="C15">
        <v>0.03</v>
      </c>
    </row>
    <row r="16" spans="1:11" ht="15">
      <c r="A16" s="1" t="s">
        <v>118</v>
      </c>
      <c r="B16" s="17">
        <f>'נספח 2'!I43</f>
        <v>10179.884880000001</v>
      </c>
      <c r="C16" s="5">
        <f>'נספח 2'!J43</f>
        <v>0.11</v>
      </c>
      <c r="D16" s="5">
        <v>2477.1837399999999</v>
      </c>
      <c r="E16">
        <v>-482.16</v>
      </c>
    </row>
    <row r="17" spans="1:11" ht="15">
      <c r="A17" s="1" t="s">
        <v>120</v>
      </c>
      <c r="B17" s="17">
        <v>19247.240000000002</v>
      </c>
      <c r="C17">
        <v>0.2</v>
      </c>
      <c r="D17" s="5">
        <v>6926.03</v>
      </c>
      <c r="E17">
        <v>-41.13</v>
      </c>
    </row>
    <row r="18" spans="1:11" ht="15">
      <c r="A18" s="1" t="s">
        <v>122</v>
      </c>
      <c r="B18" s="21">
        <v>335.47</v>
      </c>
      <c r="C18">
        <v>0</v>
      </c>
      <c r="D18">
        <v>72.430000000000007</v>
      </c>
      <c r="E18">
        <v>-24.62</v>
      </c>
    </row>
    <row r="19" spans="1:11" ht="15">
      <c r="A19" s="1" t="s">
        <v>185</v>
      </c>
      <c r="B19" s="21">
        <v>113.31</v>
      </c>
      <c r="C19">
        <v>0</v>
      </c>
      <c r="D19">
        <v>27.69</v>
      </c>
      <c r="E19">
        <v>-5.42</v>
      </c>
    </row>
    <row r="20" spans="1:11" ht="15">
      <c r="A20" s="1" t="s">
        <v>186</v>
      </c>
      <c r="B20" s="17">
        <f>'נספח 2'!I77</f>
        <v>496.41</v>
      </c>
      <c r="C20">
        <v>0</v>
      </c>
      <c r="D20">
        <v>129.29</v>
      </c>
      <c r="E20">
        <v>-48.69</v>
      </c>
    </row>
    <row r="21" spans="1:11" ht="15">
      <c r="A21" s="1" t="s">
        <v>187</v>
      </c>
      <c r="B21" s="17">
        <v>4261.68</v>
      </c>
      <c r="C21">
        <v>0.04</v>
      </c>
    </row>
    <row r="22" spans="1:11" ht="15">
      <c r="A22" s="1" t="s">
        <v>188</v>
      </c>
      <c r="B22" s="17">
        <v>1201.95</v>
      </c>
      <c r="C22">
        <v>0.01</v>
      </c>
    </row>
    <row r="23" spans="1:11" ht="15">
      <c r="A23" s="1" t="s">
        <v>189</v>
      </c>
      <c r="B23" s="17">
        <v>8432.73</v>
      </c>
      <c r="C23">
        <v>0.09</v>
      </c>
    </row>
    <row r="24" spans="1:11" ht="15">
      <c r="A24" s="1" t="s">
        <v>190</v>
      </c>
      <c r="B24" s="21">
        <v>963.87166000000002</v>
      </c>
      <c r="C24">
        <v>0.01</v>
      </c>
      <c r="D24">
        <v>979.8</v>
      </c>
      <c r="E24">
        <v>0</v>
      </c>
    </row>
    <row r="25" spans="1:11" ht="15">
      <c r="A25" s="1" t="s">
        <v>191</v>
      </c>
      <c r="B25" s="17">
        <v>366733.43</v>
      </c>
      <c r="C25">
        <v>3.79</v>
      </c>
      <c r="D25" s="5">
        <v>115920.74</v>
      </c>
      <c r="E25" s="5">
        <v>-49290.211089999997</v>
      </c>
    </row>
    <row r="26" spans="1:11" ht="15">
      <c r="A26" s="1" t="s">
        <v>156</v>
      </c>
      <c r="B26" s="17">
        <f>'נספח 2'!I158</f>
        <v>2964.8997200000003</v>
      </c>
      <c r="C26">
        <v>0.02</v>
      </c>
      <c r="D26">
        <v>101.13</v>
      </c>
      <c r="E26" s="5">
        <v>-1108.31</v>
      </c>
    </row>
    <row r="28" spans="1:11" ht="15">
      <c r="A28" s="15" t="s">
        <v>192</v>
      </c>
      <c r="B28" s="26">
        <f t="shared" ref="B28:J28" si="0">SUM(B14:B27)</f>
        <v>432573.96625999996</v>
      </c>
      <c r="C28" s="15">
        <f t="shared" si="0"/>
        <v>4.4399999999999995</v>
      </c>
      <c r="D28" s="15">
        <f t="shared" si="0"/>
        <v>129297.09374000001</v>
      </c>
      <c r="E28" s="26">
        <f t="shared" si="0"/>
        <v>-51073.901089999992</v>
      </c>
      <c r="F28" s="15">
        <f t="shared" si="0"/>
        <v>0</v>
      </c>
      <c r="G28" s="15">
        <f t="shared" si="0"/>
        <v>0</v>
      </c>
      <c r="H28" s="15">
        <f t="shared" si="0"/>
        <v>0</v>
      </c>
      <c r="I28" s="15">
        <f t="shared" si="0"/>
        <v>0</v>
      </c>
      <c r="J28" s="15">
        <f t="shared" si="0"/>
        <v>0</v>
      </c>
      <c r="K28" s="15"/>
    </row>
  </sheetData>
  <pageMargins left="0.7" right="0.7" top="0.75" bottom="0.75" header="0.3" footer="0.3"/>
  <pageSetup paperSize="9" scale="6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2"/>
  <sheetViews>
    <sheetView rightToLeft="1" workbookViewId="0">
      <selection activeCell="D12" sqref="D12:E12"/>
    </sheetView>
  </sheetViews>
  <sheetFormatPr defaultRowHeight="14.25"/>
  <cols>
    <col min="1" max="1" width="30.625" customWidth="1"/>
  </cols>
  <sheetData>
    <row r="7" spans="1:6" ht="15">
      <c r="A7" s="1" t="s">
        <v>196</v>
      </c>
    </row>
    <row r="10" spans="1:6" ht="60">
      <c r="A10" s="2"/>
      <c r="B10" s="2" t="s">
        <v>166</v>
      </c>
      <c r="C10" s="3" t="s">
        <v>0</v>
      </c>
      <c r="D10" s="3" t="s">
        <v>8</v>
      </c>
      <c r="E10" s="3" t="s">
        <v>167</v>
      </c>
      <c r="F10" s="2"/>
    </row>
    <row r="11" spans="1:6" ht="15">
      <c r="A11" s="2"/>
      <c r="B11" s="2"/>
      <c r="C11" s="2"/>
      <c r="D11" s="2" t="s">
        <v>4</v>
      </c>
      <c r="E11" s="2" t="s">
        <v>10</v>
      </c>
      <c r="F11" s="2"/>
    </row>
    <row r="12" spans="1:6" ht="15.75">
      <c r="A12" s="4" t="s">
        <v>168</v>
      </c>
      <c r="E12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2"/>
  <sheetViews>
    <sheetView rightToLeft="1" workbookViewId="0">
      <selection activeCell="D12" sqref="D12:G12"/>
    </sheetView>
  </sheetViews>
  <sheetFormatPr defaultRowHeight="14.25"/>
  <cols>
    <col min="1" max="1" width="30.625" customWidth="1"/>
  </cols>
  <sheetData>
    <row r="7" spans="1:12" ht="15">
      <c r="A7" s="1" t="s">
        <v>196</v>
      </c>
    </row>
    <row r="10" spans="1:12" ht="60">
      <c r="A10" s="2"/>
      <c r="B10" s="2" t="s">
        <v>159</v>
      </c>
      <c r="C10" s="3" t="s">
        <v>0</v>
      </c>
      <c r="D10" s="3" t="s">
        <v>8</v>
      </c>
      <c r="E10" s="3" t="s">
        <v>162</v>
      </c>
      <c r="F10" s="3" t="s">
        <v>163</v>
      </c>
      <c r="G10" s="3" t="s">
        <v>164</v>
      </c>
      <c r="H10" s="2"/>
      <c r="I10" s="2"/>
      <c r="J10" s="2"/>
      <c r="K10" s="2"/>
      <c r="L10" s="2"/>
    </row>
    <row r="11" spans="1:12" ht="1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>
      <c r="A12" s="13" t="s">
        <v>165</v>
      </c>
      <c r="B12" s="8"/>
      <c r="C12" s="8"/>
      <c r="D12" s="8"/>
      <c r="E12" s="8"/>
      <c r="F12" s="8"/>
      <c r="G12" s="13"/>
      <c r="H12" s="8"/>
      <c r="I12" s="8"/>
      <c r="J12" s="8"/>
      <c r="K12" s="8"/>
      <c r="L12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3"/>
  <sheetViews>
    <sheetView rightToLeft="1" workbookViewId="0">
      <selection activeCell="A12" sqref="A12:XFD12"/>
    </sheetView>
  </sheetViews>
  <sheetFormatPr defaultRowHeight="14.25"/>
  <cols>
    <col min="1" max="1" width="30.625" customWidth="1"/>
    <col min="2" max="8" width="10.625" customWidth="1"/>
  </cols>
  <sheetData>
    <row r="6" spans="1:10" ht="15">
      <c r="A6" s="1" t="s">
        <v>196</v>
      </c>
    </row>
    <row r="10" spans="1:10" ht="60">
      <c r="A10" s="2"/>
      <c r="B10" s="3" t="s">
        <v>0</v>
      </c>
      <c r="C10" s="2" t="s">
        <v>159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160</v>
      </c>
    </row>
    <row r="11" spans="1:10" ht="1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5.75">
      <c r="A13" s="13" t="s">
        <v>161</v>
      </c>
      <c r="B13" s="8"/>
      <c r="C13" s="8"/>
      <c r="D13" s="8"/>
      <c r="E13" s="8"/>
      <c r="F13" s="8"/>
      <c r="G13" s="8"/>
      <c r="H13" s="13"/>
      <c r="I13" s="8"/>
      <c r="J13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01"/>
  <sheetViews>
    <sheetView rightToLeft="1" workbookViewId="0">
      <selection activeCell="I98" sqref="I98"/>
    </sheetView>
  </sheetViews>
  <sheetFormatPr defaultRowHeight="14.25"/>
  <cols>
    <col min="1" max="1" width="30.625" customWidth="1"/>
    <col min="3" max="8" width="4.625" customWidth="1"/>
    <col min="9" max="10" width="15.625" customWidth="1"/>
  </cols>
  <sheetData>
    <row r="10" spans="1:11" ht="60">
      <c r="A10" s="2"/>
      <c r="B10" s="2"/>
      <c r="C10" s="2"/>
      <c r="D10" s="2"/>
      <c r="E10" s="2"/>
      <c r="F10" s="2"/>
      <c r="G10" s="2"/>
      <c r="H10" s="2"/>
      <c r="I10" s="3" t="s">
        <v>108</v>
      </c>
      <c r="J10" s="3" t="s">
        <v>109</v>
      </c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1" ht="15.75">
      <c r="A12" s="7" t="s">
        <v>12</v>
      </c>
      <c r="B12" s="8"/>
      <c r="C12" s="8"/>
      <c r="D12" s="8"/>
      <c r="E12" s="8"/>
      <c r="F12" s="8"/>
      <c r="G12" s="8"/>
      <c r="H12" s="8"/>
      <c r="I12" s="8"/>
    </row>
    <row r="13" spans="1:11">
      <c r="A13" s="9" t="s">
        <v>13</v>
      </c>
      <c r="B13" s="8"/>
      <c r="C13" s="8"/>
      <c r="D13" s="8"/>
      <c r="E13" s="8"/>
      <c r="F13" s="8"/>
      <c r="G13" s="8"/>
      <c r="H13" s="8"/>
      <c r="I13" s="8"/>
    </row>
    <row r="14" spans="1:11" ht="15">
      <c r="A14" s="10" t="s">
        <v>14</v>
      </c>
      <c r="B14" s="8"/>
      <c r="C14" s="8"/>
      <c r="D14" s="8"/>
      <c r="E14" s="8"/>
      <c r="F14" s="8"/>
      <c r="G14" s="8"/>
      <c r="H14" s="8"/>
      <c r="I14" s="8"/>
    </row>
    <row r="15" spans="1:11">
      <c r="A15" s="8" t="s">
        <v>110</v>
      </c>
      <c r="B15" s="8">
        <v>268011</v>
      </c>
      <c r="C15" s="8"/>
      <c r="D15" s="8"/>
      <c r="E15" s="8"/>
      <c r="F15" s="8"/>
      <c r="G15" s="8"/>
      <c r="H15" s="8"/>
      <c r="I15" s="11">
        <v>2662.8</v>
      </c>
      <c r="J15">
        <v>-73.36</v>
      </c>
      <c r="K15" s="8" t="str">
        <f>IFERROR(VLOOKUP($B15,#REF!,3,0),"")</f>
        <v/>
      </c>
    </row>
    <row r="16" spans="1:11" ht="15.75">
      <c r="A16" s="13" t="s">
        <v>111</v>
      </c>
      <c r="B16" s="8"/>
      <c r="C16" s="8"/>
      <c r="D16" s="8"/>
      <c r="E16" s="8"/>
      <c r="F16" s="8"/>
      <c r="G16" s="8"/>
      <c r="H16" s="8"/>
      <c r="I16" s="14">
        <v>2662.8</v>
      </c>
      <c r="J16" s="4">
        <v>-73.36</v>
      </c>
      <c r="K16" s="8" t="str">
        <f>IFERROR(VLOOKUP($B16,#REF!,3,0),"")</f>
        <v/>
      </c>
    </row>
    <row r="17" spans="1:11">
      <c r="A17" s="8"/>
      <c r="B17" s="8"/>
      <c r="C17" s="8"/>
      <c r="D17" s="8"/>
      <c r="E17" s="8"/>
      <c r="F17" s="8"/>
      <c r="G17" s="8"/>
      <c r="H17" s="8"/>
      <c r="I17" s="8"/>
      <c r="K17" s="8" t="str">
        <f>IFERROR(VLOOKUP($B17,#REF!,3,0),"")</f>
        <v/>
      </c>
    </row>
    <row r="18" spans="1:11" ht="15.75">
      <c r="A18" s="7" t="s">
        <v>27</v>
      </c>
      <c r="B18" s="8"/>
      <c r="C18" s="8"/>
      <c r="D18" s="8"/>
      <c r="E18" s="8"/>
      <c r="F18" s="8"/>
      <c r="G18" s="8"/>
      <c r="H18" s="8"/>
      <c r="I18" s="8"/>
      <c r="K18" s="8" t="str">
        <f>IFERROR(VLOOKUP($B18,#REF!,3,0),"")</f>
        <v/>
      </c>
    </row>
    <row r="19" spans="1:11">
      <c r="A19" s="9" t="s">
        <v>13</v>
      </c>
      <c r="B19" s="8"/>
      <c r="C19" s="8"/>
      <c r="D19" s="8"/>
      <c r="E19" s="8"/>
      <c r="F19" s="8"/>
      <c r="G19" s="8"/>
      <c r="H19" s="8"/>
      <c r="I19" s="8"/>
      <c r="K19" s="8" t="str">
        <f>IFERROR(VLOOKUP($B19,#REF!,3,0),"")</f>
        <v/>
      </c>
    </row>
    <row r="20" spans="1:11" ht="15">
      <c r="A20" s="10" t="s">
        <v>20</v>
      </c>
      <c r="B20" s="8"/>
      <c r="C20" s="8"/>
      <c r="D20" s="8"/>
      <c r="E20" s="8"/>
      <c r="F20" s="8"/>
      <c r="G20" s="8"/>
      <c r="H20" s="8"/>
      <c r="I20" s="8"/>
      <c r="K20" s="8" t="str">
        <f>IFERROR(VLOOKUP($B20,#REF!,3,0),"")</f>
        <v/>
      </c>
    </row>
    <row r="21" spans="1:11">
      <c r="A21" s="8" t="s">
        <v>112</v>
      </c>
      <c r="B21" s="8">
        <v>1105543</v>
      </c>
      <c r="C21" s="8"/>
      <c r="D21" s="8"/>
      <c r="E21" s="8"/>
      <c r="F21" s="8"/>
      <c r="G21" s="8"/>
      <c r="H21" s="8"/>
      <c r="I21" s="8">
        <v>659.27296999999999</v>
      </c>
      <c r="J21">
        <v>-186.63</v>
      </c>
      <c r="K21" s="8" t="str">
        <f>IFERROR(VLOOKUP($B21,#REF!,3,0),"")</f>
        <v/>
      </c>
    </row>
    <row r="22" spans="1:11">
      <c r="A22" s="8" t="s">
        <v>113</v>
      </c>
      <c r="B22" s="8">
        <v>1115062</v>
      </c>
      <c r="C22" s="8"/>
      <c r="D22" s="8"/>
      <c r="E22" s="8"/>
      <c r="F22" s="8"/>
      <c r="G22" s="8"/>
      <c r="H22" s="8"/>
      <c r="I22" s="8">
        <v>153.89270999999999</v>
      </c>
      <c r="J22">
        <v>-56.99</v>
      </c>
      <c r="K22" s="8" t="str">
        <f>IFERROR(VLOOKUP($B22,#REF!,3,0),"")</f>
        <v/>
      </c>
    </row>
    <row r="23" spans="1:11">
      <c r="A23" s="8" t="s">
        <v>114</v>
      </c>
      <c r="B23" s="8">
        <v>1115070</v>
      </c>
      <c r="C23" s="8"/>
      <c r="D23" s="8"/>
      <c r="E23" s="8"/>
      <c r="F23" s="8"/>
      <c r="G23" s="8"/>
      <c r="H23" s="8"/>
      <c r="I23" s="8">
        <v>191.04185000000001</v>
      </c>
      <c r="J23">
        <v>-73.099999999999994</v>
      </c>
      <c r="K23" s="8" t="str">
        <f>IFERROR(VLOOKUP($B23,#REF!,3,0),"")</f>
        <v/>
      </c>
    </row>
    <row r="24" spans="1:11">
      <c r="A24" s="8" t="s">
        <v>115</v>
      </c>
      <c r="B24" s="8">
        <v>1115823</v>
      </c>
      <c r="C24" s="8"/>
      <c r="D24" s="8"/>
      <c r="E24" s="8"/>
      <c r="F24" s="8"/>
      <c r="G24" s="8"/>
      <c r="H24" s="8"/>
      <c r="I24" s="8">
        <v>246.94548</v>
      </c>
      <c r="J24">
        <v>-27.7</v>
      </c>
      <c r="K24" s="8" t="str">
        <f>IFERROR(VLOOKUP($B24,#REF!,3,0),"")</f>
        <v/>
      </c>
    </row>
    <row r="25" spans="1:11">
      <c r="A25" s="8" t="s">
        <v>116</v>
      </c>
      <c r="B25" s="8">
        <v>1121326</v>
      </c>
      <c r="C25" s="8"/>
      <c r="D25" s="8"/>
      <c r="E25" s="8"/>
      <c r="F25" s="8"/>
      <c r="G25" s="8"/>
      <c r="H25" s="8"/>
      <c r="I25" s="8">
        <v>691.96698000000004</v>
      </c>
      <c r="J25">
        <v>-12.51</v>
      </c>
      <c r="K25" s="8" t="str">
        <f>IFERROR(VLOOKUP($B25,#REF!,3,0),"")</f>
        <v/>
      </c>
    </row>
    <row r="26" spans="1:11">
      <c r="A26" s="8" t="s">
        <v>117</v>
      </c>
      <c r="B26" s="8">
        <v>1134790</v>
      </c>
      <c r="C26" s="8"/>
      <c r="D26" s="8"/>
      <c r="E26" s="8"/>
      <c r="F26" s="8"/>
      <c r="G26" s="8"/>
      <c r="H26" s="8"/>
      <c r="I26" s="8">
        <v>319.46985000000001</v>
      </c>
      <c r="J26">
        <v>-50.45</v>
      </c>
      <c r="K26" s="8" t="str">
        <f>IFERROR(VLOOKUP($B26,#REF!,3,0),"")</f>
        <v/>
      </c>
    </row>
    <row r="27" spans="1:11" ht="15">
      <c r="A27" s="10" t="s">
        <v>14</v>
      </c>
      <c r="B27" s="8"/>
      <c r="C27" s="8"/>
      <c r="D27" s="8"/>
      <c r="E27" s="8"/>
      <c r="F27" s="8"/>
      <c r="G27" s="8"/>
      <c r="H27" s="8"/>
      <c r="I27" s="8" t="s">
        <v>195</v>
      </c>
      <c r="K27" s="8" t="str">
        <f>IFERROR(VLOOKUP($B27,#REF!,3,0),"")</f>
        <v/>
      </c>
    </row>
    <row r="28" spans="1:11">
      <c r="A28" s="8" t="s">
        <v>118</v>
      </c>
      <c r="B28" s="8">
        <v>1084128</v>
      </c>
      <c r="C28" s="8"/>
      <c r="D28" s="8"/>
      <c r="E28" s="8"/>
      <c r="F28" s="8"/>
      <c r="G28" s="8"/>
      <c r="H28" s="8"/>
      <c r="I28" s="8">
        <v>214.59389999999999</v>
      </c>
      <c r="J28">
        <v>-74.78</v>
      </c>
      <c r="K28" s="8" t="str">
        <f>IFERROR(VLOOKUP($B28,#REF!,3,0),"")</f>
        <v/>
      </c>
    </row>
    <row r="29" spans="1:11" ht="15.75">
      <c r="A29" s="13" t="s">
        <v>119</v>
      </c>
      <c r="B29" s="8"/>
      <c r="C29" s="8"/>
      <c r="D29" s="8"/>
      <c r="E29" s="8"/>
      <c r="F29" s="8"/>
      <c r="G29" s="8"/>
      <c r="H29" s="8"/>
      <c r="I29" s="14">
        <v>2477.1837399999999</v>
      </c>
      <c r="J29" s="4">
        <v>-482.16</v>
      </c>
      <c r="K29" s="8" t="str">
        <f>IFERROR(VLOOKUP($B29,#REF!,3,0),"")</f>
        <v/>
      </c>
    </row>
    <row r="30" spans="1:11">
      <c r="A30" s="8"/>
      <c r="B30" s="8"/>
      <c r="C30" s="8"/>
      <c r="D30" s="8"/>
      <c r="E30" s="8"/>
      <c r="F30" s="8"/>
      <c r="G30" s="8"/>
      <c r="H30" s="8"/>
      <c r="I30" s="8"/>
      <c r="K30" s="8" t="str">
        <f>IFERROR(VLOOKUP($B30,#REF!,3,0),"")</f>
        <v/>
      </c>
    </row>
    <row r="31" spans="1:11" ht="15.75">
      <c r="A31" s="7" t="s">
        <v>38</v>
      </c>
      <c r="B31" s="8"/>
      <c r="C31" s="8"/>
      <c r="D31" s="8"/>
      <c r="E31" s="8"/>
      <c r="F31" s="8"/>
      <c r="G31" s="8"/>
      <c r="H31" s="8"/>
      <c r="I31" s="8"/>
      <c r="K31" s="8" t="str">
        <f>IFERROR(VLOOKUP($B31,#REF!,3,0),"")</f>
        <v/>
      </c>
    </row>
    <row r="32" spans="1:11">
      <c r="A32" s="9" t="s">
        <v>13</v>
      </c>
      <c r="B32" s="8"/>
      <c r="C32" s="8"/>
      <c r="D32" s="8"/>
      <c r="E32" s="8"/>
      <c r="F32" s="8"/>
      <c r="G32" s="8"/>
      <c r="H32" s="8"/>
      <c r="I32" s="8"/>
      <c r="K32" s="8" t="str">
        <f>IFERROR(VLOOKUP($B32,#REF!,3,0),"")</f>
        <v/>
      </c>
    </row>
    <row r="33" spans="1:11" ht="15">
      <c r="A33" s="10" t="s">
        <v>14</v>
      </c>
      <c r="B33" s="8"/>
      <c r="C33" s="8"/>
      <c r="D33" s="8"/>
      <c r="E33" s="8"/>
      <c r="F33" s="8"/>
      <c r="G33" s="8"/>
      <c r="H33" s="8"/>
      <c r="I33" s="8"/>
      <c r="K33" s="8" t="str">
        <f>IFERROR(VLOOKUP($B33,#REF!,3,0),"")</f>
        <v/>
      </c>
    </row>
    <row r="34" spans="1:11">
      <c r="A34" s="8" t="s">
        <v>120</v>
      </c>
      <c r="B34" s="8">
        <v>475020</v>
      </c>
      <c r="C34" s="8"/>
      <c r="D34" s="8"/>
      <c r="E34" s="8"/>
      <c r="F34" s="8"/>
      <c r="G34" s="8"/>
      <c r="H34" s="8"/>
      <c r="I34" s="11">
        <v>6926.03</v>
      </c>
      <c r="J34">
        <v>-41.13</v>
      </c>
      <c r="K34" s="8" t="str">
        <f>IFERROR(VLOOKUP($B34,#REF!,3,0),"")</f>
        <v/>
      </c>
    </row>
    <row r="35" spans="1:11" ht="15.75">
      <c r="A35" s="13" t="s">
        <v>121</v>
      </c>
      <c r="B35" s="8"/>
      <c r="C35" s="8"/>
      <c r="D35" s="8"/>
      <c r="E35" s="8"/>
      <c r="F35" s="8"/>
      <c r="G35" s="8"/>
      <c r="H35" s="8"/>
      <c r="I35" s="14">
        <v>6926.03</v>
      </c>
      <c r="J35" s="4">
        <v>-41.13</v>
      </c>
      <c r="K35" s="8" t="str">
        <f>IFERROR(VLOOKUP($B35,#REF!,3,0),"")</f>
        <v/>
      </c>
    </row>
    <row r="36" spans="1:11">
      <c r="A36" s="8"/>
      <c r="B36" s="8"/>
      <c r="C36" s="8"/>
      <c r="D36" s="8"/>
      <c r="E36" s="8"/>
      <c r="F36" s="8"/>
      <c r="G36" s="8"/>
      <c r="H36" s="8"/>
      <c r="I36" s="8"/>
      <c r="K36" s="8" t="str">
        <f>IFERROR(VLOOKUP($B36,#REF!,3,0),"")</f>
        <v/>
      </c>
    </row>
    <row r="37" spans="1:11" ht="15.75">
      <c r="A37" s="7" t="s">
        <v>41</v>
      </c>
      <c r="B37" s="8"/>
      <c r="C37" s="8"/>
      <c r="D37" s="8"/>
      <c r="E37" s="8"/>
      <c r="F37" s="8"/>
      <c r="G37" s="8"/>
      <c r="H37" s="8"/>
      <c r="I37" s="8"/>
      <c r="K37" s="8" t="str">
        <f>IFERROR(VLOOKUP($B37,#REF!,3,0),"")</f>
        <v/>
      </c>
    </row>
    <row r="38" spans="1:11">
      <c r="A38" s="9" t="s">
        <v>13</v>
      </c>
      <c r="B38" s="8"/>
      <c r="C38" s="8"/>
      <c r="D38" s="8"/>
      <c r="E38" s="8"/>
      <c r="F38" s="8"/>
      <c r="G38" s="8"/>
      <c r="H38" s="8"/>
      <c r="I38" s="8"/>
      <c r="K38" s="8" t="str">
        <f>IFERROR(VLOOKUP($B38,#REF!,3,0),"")</f>
        <v/>
      </c>
    </row>
    <row r="39" spans="1:11" ht="15">
      <c r="A39" s="10" t="s">
        <v>14</v>
      </c>
      <c r="B39" s="8"/>
      <c r="C39" s="8"/>
      <c r="D39" s="8"/>
      <c r="E39" s="8"/>
      <c r="F39" s="8"/>
      <c r="G39" s="8"/>
      <c r="H39" s="8"/>
      <c r="I39" s="8"/>
      <c r="K39" s="8" t="str">
        <f>IFERROR(VLOOKUP($B39,#REF!,3,0),"")</f>
        <v/>
      </c>
    </row>
    <row r="40" spans="1:11">
      <c r="A40" s="8" t="s">
        <v>122</v>
      </c>
      <c r="B40" s="8">
        <v>829010</v>
      </c>
      <c r="C40" s="8"/>
      <c r="D40" s="8"/>
      <c r="E40" s="8"/>
      <c r="F40" s="8"/>
      <c r="G40" s="8"/>
      <c r="H40" s="8"/>
      <c r="I40" s="8">
        <v>72.430000000000007</v>
      </c>
      <c r="J40">
        <v>-24.62</v>
      </c>
      <c r="K40" s="8" t="str">
        <f>IFERROR(VLOOKUP($B40,#REF!,3,0),"")</f>
        <v/>
      </c>
    </row>
    <row r="41" spans="1:11" ht="15.75">
      <c r="A41" s="13" t="s">
        <v>123</v>
      </c>
      <c r="B41" s="8"/>
      <c r="C41" s="8"/>
      <c r="D41" s="8"/>
      <c r="E41" s="8"/>
      <c r="F41" s="8"/>
      <c r="G41" s="8"/>
      <c r="H41" s="8"/>
      <c r="I41" s="13">
        <v>72.430000000000007</v>
      </c>
      <c r="J41" s="4">
        <v>-24.62</v>
      </c>
      <c r="K41" s="8" t="str">
        <f>IFERROR(VLOOKUP($B41,#REF!,3,0),"")</f>
        <v/>
      </c>
    </row>
    <row r="42" spans="1:11">
      <c r="A42" s="8"/>
      <c r="B42" s="8"/>
      <c r="C42" s="8"/>
      <c r="D42" s="8"/>
      <c r="E42" s="8"/>
      <c r="F42" s="8"/>
      <c r="G42" s="8"/>
      <c r="H42" s="8"/>
      <c r="I42" s="8"/>
      <c r="K42" s="8" t="str">
        <f>IFERROR(VLOOKUP($B42,#REF!,3,0),"")</f>
        <v/>
      </c>
    </row>
    <row r="43" spans="1:11" ht="15.75">
      <c r="A43" s="7" t="s">
        <v>44</v>
      </c>
      <c r="B43" s="8"/>
      <c r="C43" s="8"/>
      <c r="D43" s="8"/>
      <c r="E43" s="8"/>
      <c r="F43" s="8"/>
      <c r="G43" s="8"/>
      <c r="H43" s="8"/>
      <c r="I43" s="8"/>
      <c r="K43" s="8" t="str">
        <f>IFERROR(VLOOKUP($B43,#REF!,3,0),"")</f>
        <v/>
      </c>
    </row>
    <row r="44" spans="1:11">
      <c r="A44" s="9" t="s">
        <v>13</v>
      </c>
      <c r="B44" s="8"/>
      <c r="C44" s="8"/>
      <c r="D44" s="8"/>
      <c r="E44" s="8"/>
      <c r="F44" s="8"/>
      <c r="G44" s="8"/>
      <c r="H44" s="8"/>
      <c r="I44" s="8"/>
      <c r="K44" s="8" t="str">
        <f>IFERROR(VLOOKUP($B44,#REF!,3,0),"")</f>
        <v/>
      </c>
    </row>
    <row r="45" spans="1:11" ht="15">
      <c r="A45" s="10" t="s">
        <v>14</v>
      </c>
      <c r="B45" s="8"/>
      <c r="C45" s="8"/>
      <c r="D45" s="8"/>
      <c r="E45" s="8"/>
      <c r="F45" s="8"/>
      <c r="G45" s="8"/>
      <c r="H45" s="8"/>
      <c r="I45" s="8"/>
      <c r="K45" s="8" t="str">
        <f>IFERROR(VLOOKUP($B45,#REF!,3,0),"")</f>
        <v/>
      </c>
    </row>
    <row r="46" spans="1:11">
      <c r="A46" s="8" t="s">
        <v>124</v>
      </c>
      <c r="B46" s="8">
        <v>767012</v>
      </c>
      <c r="C46" s="8"/>
      <c r="D46" s="8"/>
      <c r="E46" s="8"/>
      <c r="F46" s="8"/>
      <c r="G46" s="8"/>
      <c r="H46" s="8"/>
      <c r="I46" s="8">
        <v>27.69</v>
      </c>
      <c r="J46">
        <v>-5.42</v>
      </c>
      <c r="K46" s="8" t="str">
        <f>IFERROR(VLOOKUP($B46,#REF!,3,0),"")</f>
        <v/>
      </c>
    </row>
    <row r="47" spans="1:11" ht="15.75">
      <c r="A47" s="13" t="s">
        <v>125</v>
      </c>
      <c r="B47" s="8"/>
      <c r="C47" s="8"/>
      <c r="D47" s="8"/>
      <c r="E47" s="8"/>
      <c r="F47" s="8"/>
      <c r="G47" s="8"/>
      <c r="H47" s="8"/>
      <c r="I47" s="13">
        <v>27.69</v>
      </c>
      <c r="J47" s="4">
        <v>-5.42</v>
      </c>
      <c r="K47" s="8" t="str">
        <f>IFERROR(VLOOKUP($B47,#REF!,3,0),"")</f>
        <v/>
      </c>
    </row>
    <row r="48" spans="1:11">
      <c r="A48" s="8"/>
      <c r="B48" s="8"/>
      <c r="C48" s="8"/>
      <c r="D48" s="8"/>
      <c r="E48" s="8"/>
      <c r="F48" s="8"/>
      <c r="G48" s="8"/>
      <c r="H48" s="8"/>
      <c r="I48" s="8"/>
      <c r="K48" s="8" t="str">
        <f>IFERROR(VLOOKUP($B48,#REF!,3,0),"")</f>
        <v/>
      </c>
    </row>
    <row r="49" spans="1:11" ht="15.75">
      <c r="A49" s="7" t="s">
        <v>48</v>
      </c>
      <c r="B49" s="8"/>
      <c r="C49" s="8"/>
      <c r="D49" s="8"/>
      <c r="E49" s="8"/>
      <c r="F49" s="8"/>
      <c r="G49" s="8"/>
      <c r="H49" s="8"/>
      <c r="I49" s="8"/>
      <c r="K49" s="8" t="str">
        <f>IFERROR(VLOOKUP($B49,#REF!,3,0),"")</f>
        <v/>
      </c>
    </row>
    <row r="50" spans="1:11">
      <c r="A50" s="9" t="s">
        <v>13</v>
      </c>
      <c r="B50" s="8"/>
      <c r="C50" s="8"/>
      <c r="D50" s="8"/>
      <c r="E50" s="8"/>
      <c r="F50" s="8"/>
      <c r="G50" s="8"/>
      <c r="H50" s="8"/>
      <c r="I50" s="8"/>
      <c r="K50" s="8" t="str">
        <f>IFERROR(VLOOKUP($B50,#REF!,3,0),"")</f>
        <v/>
      </c>
    </row>
    <row r="51" spans="1:11" ht="15">
      <c r="A51" s="10" t="s">
        <v>126</v>
      </c>
      <c r="B51" s="8"/>
      <c r="C51" s="8"/>
      <c r="D51" s="8"/>
      <c r="E51" s="8"/>
      <c r="F51" s="8"/>
      <c r="G51" s="8"/>
      <c r="H51" s="8"/>
      <c r="I51" s="8"/>
      <c r="K51" s="8" t="str">
        <f>IFERROR(VLOOKUP($B51,#REF!,3,0),"")</f>
        <v/>
      </c>
    </row>
    <row r="52" spans="1:11">
      <c r="A52" s="8" t="s">
        <v>127</v>
      </c>
      <c r="B52" s="8">
        <v>1133529</v>
      </c>
      <c r="C52" s="8"/>
      <c r="D52" s="8"/>
      <c r="E52" s="8"/>
      <c r="F52" s="8"/>
      <c r="G52" s="8"/>
      <c r="H52" s="8"/>
      <c r="I52" s="8">
        <v>129.29</v>
      </c>
      <c r="J52">
        <v>-48.69</v>
      </c>
      <c r="K52" s="8" t="str">
        <f>IFERROR(VLOOKUP($B52,#REF!,3,0),"")</f>
        <v/>
      </c>
    </row>
    <row r="53" spans="1:11" ht="15.75">
      <c r="A53" s="13" t="s">
        <v>128</v>
      </c>
      <c r="B53" s="8"/>
      <c r="C53" s="8"/>
      <c r="D53" s="8"/>
      <c r="E53" s="8"/>
      <c r="F53" s="8"/>
      <c r="G53" s="8"/>
      <c r="H53" s="8"/>
      <c r="I53" s="13">
        <v>129.29</v>
      </c>
      <c r="J53" s="4">
        <v>-48.69</v>
      </c>
      <c r="K53" s="8" t="str">
        <f>IFERROR(VLOOKUP($B53,#REF!,3,0),"")</f>
        <v/>
      </c>
    </row>
    <row r="54" spans="1:11">
      <c r="A54" s="8"/>
      <c r="B54" s="8"/>
      <c r="C54" s="8"/>
      <c r="D54" s="8"/>
      <c r="E54" s="8"/>
      <c r="F54" s="8"/>
      <c r="G54" s="8"/>
      <c r="H54" s="8"/>
      <c r="I54" s="8"/>
      <c r="K54" s="8" t="str">
        <f>IFERROR(VLOOKUP($B54,#REF!,3,0),"")</f>
        <v/>
      </c>
    </row>
    <row r="55" spans="1:11" ht="15.75">
      <c r="A55" s="7" t="s">
        <v>63</v>
      </c>
      <c r="B55" s="8"/>
      <c r="C55" s="8"/>
      <c r="D55" s="8"/>
      <c r="E55" s="8"/>
      <c r="F55" s="8"/>
      <c r="G55" s="8"/>
      <c r="H55" s="8"/>
      <c r="I55" s="8"/>
      <c r="K55" s="8" t="str">
        <f>IFERROR(VLOOKUP($B55,#REF!,3,0),"")</f>
        <v/>
      </c>
    </row>
    <row r="56" spans="1:11">
      <c r="A56" s="9" t="s">
        <v>13</v>
      </c>
      <c r="B56" s="8"/>
      <c r="C56" s="8"/>
      <c r="D56" s="8"/>
      <c r="E56" s="8"/>
      <c r="F56" s="8"/>
      <c r="G56" s="8"/>
      <c r="H56" s="8"/>
      <c r="I56" s="8"/>
      <c r="K56" s="8" t="str">
        <f>IFERROR(VLOOKUP($B56,#REF!,3,0),"")</f>
        <v/>
      </c>
    </row>
    <row r="57" spans="1:11" ht="15">
      <c r="A57" s="10" t="s">
        <v>64</v>
      </c>
      <c r="B57" s="8"/>
      <c r="C57" s="8"/>
      <c r="D57" s="8"/>
      <c r="E57" s="8"/>
      <c r="F57" s="8"/>
      <c r="G57" s="8"/>
      <c r="H57" s="8"/>
      <c r="I57" s="8"/>
      <c r="K57" s="8" t="str">
        <f>IFERROR(VLOOKUP($B57,#REF!,3,0),"")</f>
        <v/>
      </c>
    </row>
    <row r="58" spans="1:11">
      <c r="A58" s="8" t="s">
        <v>129</v>
      </c>
      <c r="B58" s="8">
        <v>5122965</v>
      </c>
      <c r="C58" s="8"/>
      <c r="D58" s="8"/>
      <c r="E58" s="8"/>
      <c r="F58" s="8"/>
      <c r="G58" s="8"/>
      <c r="H58" s="8"/>
      <c r="I58" s="8">
        <v>979.8</v>
      </c>
      <c r="J58">
        <v>0</v>
      </c>
      <c r="K58" s="8" t="str">
        <f>IFERROR(VLOOKUP($B58,#REF!,3,0),"")</f>
        <v/>
      </c>
    </row>
    <row r="59" spans="1:11" ht="15.75">
      <c r="A59" s="13" t="s">
        <v>130</v>
      </c>
      <c r="B59" s="8"/>
      <c r="C59" s="8"/>
      <c r="D59" s="8"/>
      <c r="E59" s="8"/>
      <c r="F59" s="8"/>
      <c r="G59" s="8"/>
      <c r="H59" s="8"/>
      <c r="I59" s="13">
        <v>979.8</v>
      </c>
      <c r="J59" s="4">
        <v>0</v>
      </c>
      <c r="K59" s="8" t="str">
        <f>IFERROR(VLOOKUP($B59,#REF!,3,0),"")</f>
        <v/>
      </c>
    </row>
    <row r="60" spans="1:11">
      <c r="A60" s="8"/>
      <c r="B60" s="8"/>
      <c r="C60" s="8"/>
      <c r="D60" s="8"/>
      <c r="E60" s="8"/>
      <c r="F60" s="8"/>
      <c r="G60" s="8"/>
      <c r="H60" s="8"/>
      <c r="I60" s="8"/>
      <c r="K60" s="8" t="str">
        <f>IFERROR(VLOOKUP($B60,#REF!,3,0),"")</f>
        <v/>
      </c>
    </row>
    <row r="61" spans="1:11" ht="15.75">
      <c r="A61" s="7" t="s">
        <v>67</v>
      </c>
      <c r="B61" s="8"/>
      <c r="C61" s="8"/>
      <c r="D61" s="8"/>
      <c r="E61" s="8"/>
      <c r="F61" s="8"/>
      <c r="G61" s="8"/>
      <c r="H61" s="8"/>
      <c r="I61" s="8"/>
      <c r="K61" s="8" t="str">
        <f>IFERROR(VLOOKUP($B61,#REF!,3,0),"")</f>
        <v/>
      </c>
    </row>
    <row r="62" spans="1:11">
      <c r="A62" s="9" t="s">
        <v>13</v>
      </c>
      <c r="B62" s="8"/>
      <c r="C62" s="8"/>
      <c r="D62" s="8"/>
      <c r="E62" s="8"/>
      <c r="F62" s="8"/>
      <c r="G62" s="8"/>
      <c r="H62" s="8"/>
      <c r="I62" s="8"/>
      <c r="K62" s="8" t="str">
        <f>IFERROR(VLOOKUP($B62,#REF!,3,0),"")</f>
        <v/>
      </c>
    </row>
    <row r="63" spans="1:11" ht="15">
      <c r="A63" s="10" t="s">
        <v>59</v>
      </c>
      <c r="B63" s="8"/>
      <c r="C63" s="8"/>
      <c r="D63" s="8"/>
      <c r="E63" s="8"/>
      <c r="F63" s="8"/>
      <c r="G63" s="8"/>
      <c r="H63" s="8"/>
      <c r="I63" s="8"/>
      <c r="K63" s="8" t="str">
        <f>IFERROR(VLOOKUP($B63,#REF!,3,0),"")</f>
        <v/>
      </c>
    </row>
    <row r="64" spans="1:11">
      <c r="A64" s="8" t="s">
        <v>131</v>
      </c>
      <c r="B64" s="8">
        <v>1126705</v>
      </c>
      <c r="C64" s="8"/>
      <c r="D64" s="8"/>
      <c r="E64" s="8"/>
      <c r="F64" s="8"/>
      <c r="G64" s="8"/>
      <c r="H64" s="8"/>
      <c r="I64" s="8">
        <v>587.84</v>
      </c>
      <c r="J64">
        <v>-85.12</v>
      </c>
      <c r="K64" s="8" t="str">
        <f>IFERROR(VLOOKUP($B64,#REF!,3,0),"")</f>
        <v/>
      </c>
    </row>
    <row r="65" spans="1:11">
      <c r="A65" s="8" t="s">
        <v>132</v>
      </c>
      <c r="B65" s="8">
        <v>1099464</v>
      </c>
      <c r="C65" s="8"/>
      <c r="D65" s="8"/>
      <c r="E65" s="8"/>
      <c r="F65" s="8"/>
      <c r="G65" s="8"/>
      <c r="H65" s="8"/>
      <c r="I65" s="8">
        <v>279.08999999999997</v>
      </c>
      <c r="J65">
        <v>0</v>
      </c>
      <c r="K65" s="8" t="str">
        <f>IFERROR(VLOOKUP($B65,#REF!,3,0),"")</f>
        <v/>
      </c>
    </row>
    <row r="66" spans="1:11">
      <c r="A66" s="8" t="s">
        <v>133</v>
      </c>
      <c r="B66" s="8">
        <v>1101633</v>
      </c>
      <c r="C66" s="8"/>
      <c r="D66" s="8"/>
      <c r="E66" s="8"/>
      <c r="F66" s="8"/>
      <c r="G66" s="8"/>
      <c r="H66" s="8"/>
      <c r="I66" s="8">
        <v>490.98</v>
      </c>
      <c r="J66">
        <v>0</v>
      </c>
      <c r="K66" s="8" t="str">
        <f>IFERROR(VLOOKUP($B66,#REF!,3,0),"")</f>
        <v/>
      </c>
    </row>
    <row r="67" spans="1:11">
      <c r="A67" s="8" t="s">
        <v>134</v>
      </c>
      <c r="B67" s="8">
        <v>1102912</v>
      </c>
      <c r="C67" s="8"/>
      <c r="D67" s="8"/>
      <c r="E67" s="8"/>
      <c r="F67" s="8"/>
      <c r="G67" s="8"/>
      <c r="H67" s="8"/>
      <c r="I67" s="11">
        <v>5068.67</v>
      </c>
      <c r="J67">
        <v>-37.49</v>
      </c>
      <c r="K67" s="8" t="str">
        <f>IFERROR(VLOOKUP($B67,#REF!,3,0),"")</f>
        <v/>
      </c>
    </row>
    <row r="68" spans="1:11">
      <c r="A68" s="8" t="s">
        <v>135</v>
      </c>
      <c r="B68" s="8">
        <v>1103167</v>
      </c>
      <c r="C68" s="8"/>
      <c r="D68" s="8"/>
      <c r="E68" s="8"/>
      <c r="F68" s="8"/>
      <c r="G68" s="8"/>
      <c r="H68" s="8"/>
      <c r="I68" s="11">
        <v>1767.07</v>
      </c>
      <c r="J68">
        <v>0</v>
      </c>
      <c r="K68" s="8" t="str">
        <f>IFERROR(VLOOKUP($B68,#REF!,3,0),"")</f>
        <v/>
      </c>
    </row>
    <row r="69" spans="1:11">
      <c r="A69" s="8" t="s">
        <v>136</v>
      </c>
      <c r="B69" s="8">
        <v>1109230</v>
      </c>
      <c r="C69" s="8"/>
      <c r="D69" s="8"/>
      <c r="E69" s="8"/>
      <c r="F69" s="8"/>
      <c r="G69" s="8"/>
      <c r="H69" s="8"/>
      <c r="I69" s="8">
        <v>489</v>
      </c>
      <c r="J69">
        <v>0</v>
      </c>
      <c r="K69" s="8" t="str">
        <f>IFERROR(VLOOKUP($B69,#REF!,3,0),"")</f>
        <v/>
      </c>
    </row>
    <row r="70" spans="1:11">
      <c r="A70" s="8" t="s">
        <v>137</v>
      </c>
      <c r="B70" s="8">
        <v>1109248</v>
      </c>
      <c r="C70" s="8"/>
      <c r="D70" s="8"/>
      <c r="E70" s="8"/>
      <c r="F70" s="8"/>
      <c r="G70" s="8"/>
      <c r="H70" s="8"/>
      <c r="I70" s="8">
        <v>485.05</v>
      </c>
      <c r="J70">
        <v>0</v>
      </c>
      <c r="K70" s="8" t="str">
        <f>IFERROR(VLOOKUP($B70,#REF!,3,0),"")</f>
        <v/>
      </c>
    </row>
    <row r="71" spans="1:11">
      <c r="A71" s="8" t="s">
        <v>138</v>
      </c>
      <c r="B71" s="8">
        <v>1116334</v>
      </c>
      <c r="C71" s="8"/>
      <c r="D71" s="8"/>
      <c r="E71" s="8"/>
      <c r="F71" s="8"/>
      <c r="G71" s="8"/>
      <c r="H71" s="8"/>
      <c r="I71" s="8">
        <v>475.44</v>
      </c>
      <c r="J71">
        <v>0</v>
      </c>
      <c r="K71" s="8" t="str">
        <f>IFERROR(VLOOKUP($B71,#REF!,3,0),"")</f>
        <v/>
      </c>
    </row>
    <row r="72" spans="1:11">
      <c r="A72" s="8" t="s">
        <v>139</v>
      </c>
      <c r="B72" s="8">
        <v>1116904</v>
      </c>
      <c r="C72" s="8"/>
      <c r="D72" s="8"/>
      <c r="E72" s="8"/>
      <c r="F72" s="8"/>
      <c r="G72" s="8"/>
      <c r="H72" s="8"/>
      <c r="I72" s="11">
        <v>1614.19</v>
      </c>
      <c r="J72">
        <v>0</v>
      </c>
      <c r="K72" s="8" t="str">
        <f>IFERROR(VLOOKUP($B72,#REF!,3,0),"")</f>
        <v/>
      </c>
    </row>
    <row r="73" spans="1:11">
      <c r="A73" s="8" t="s">
        <v>140</v>
      </c>
      <c r="B73" s="8">
        <v>1117266</v>
      </c>
      <c r="C73" s="8"/>
      <c r="D73" s="8"/>
      <c r="E73" s="8"/>
      <c r="F73" s="8"/>
      <c r="G73" s="8"/>
      <c r="H73" s="8"/>
      <c r="I73" s="8">
        <v>659.45</v>
      </c>
      <c r="J73">
        <v>-500.8</v>
      </c>
      <c r="K73" s="8" t="str">
        <f>IFERROR(VLOOKUP($B73,#REF!,3,0),"")</f>
        <v/>
      </c>
    </row>
    <row r="74" spans="1:11">
      <c r="A74" s="8" t="s">
        <v>141</v>
      </c>
      <c r="B74" s="8">
        <v>1117316</v>
      </c>
      <c r="C74" s="8"/>
      <c r="D74" s="8"/>
      <c r="E74" s="8"/>
      <c r="F74" s="8"/>
      <c r="G74" s="8"/>
      <c r="H74" s="8"/>
      <c r="I74" s="8">
        <v>0</v>
      </c>
      <c r="J74">
        <v>-76.03</v>
      </c>
      <c r="K74" s="8" t="str">
        <f>IFERROR(VLOOKUP($B74,#REF!,3,0),"")</f>
        <v/>
      </c>
    </row>
    <row r="75" spans="1:11">
      <c r="A75" s="8" t="s">
        <v>142</v>
      </c>
      <c r="B75" s="8">
        <v>1117324</v>
      </c>
      <c r="C75" s="8"/>
      <c r="D75" s="8"/>
      <c r="E75" s="8"/>
      <c r="F75" s="8"/>
      <c r="G75" s="8"/>
      <c r="H75" s="8"/>
      <c r="I75" s="11">
        <v>3891.81</v>
      </c>
      <c r="J75">
        <v>0</v>
      </c>
      <c r="K75" s="8" t="str">
        <f>IFERROR(VLOOKUP($B75,#REF!,3,0),"")</f>
        <v/>
      </c>
    </row>
    <row r="76" spans="1:11">
      <c r="A76" s="8" t="s">
        <v>143</v>
      </c>
      <c r="B76" s="8">
        <v>1117639</v>
      </c>
      <c r="C76" s="8"/>
      <c r="D76" s="8"/>
      <c r="E76" s="8"/>
      <c r="F76" s="8"/>
      <c r="G76" s="8"/>
      <c r="H76" s="8"/>
      <c r="I76" s="11">
        <v>2282.69</v>
      </c>
      <c r="J76" s="5">
        <v>-26037.7075</v>
      </c>
      <c r="K76" s="8" t="str">
        <f>IFERROR(VLOOKUP($B76,#REF!,3,0),"")</f>
        <v/>
      </c>
    </row>
    <row r="77" spans="1:11">
      <c r="A77" s="8" t="s">
        <v>144</v>
      </c>
      <c r="B77" s="8">
        <v>1117647</v>
      </c>
      <c r="C77" s="8"/>
      <c r="D77" s="8"/>
      <c r="E77" s="8"/>
      <c r="F77" s="8"/>
      <c r="G77" s="8"/>
      <c r="H77" s="8"/>
      <c r="I77" s="11">
        <v>2089.73</v>
      </c>
      <c r="J77">
        <v>0</v>
      </c>
      <c r="K77" s="8" t="str">
        <f>IFERROR(VLOOKUP($B77,#REF!,3,0),"")</f>
        <v/>
      </c>
    </row>
    <row r="78" spans="1:11">
      <c r="A78" s="8" t="s">
        <v>145</v>
      </c>
      <c r="B78" s="8">
        <v>1118231</v>
      </c>
      <c r="C78" s="8"/>
      <c r="D78" s="8"/>
      <c r="E78" s="8"/>
      <c r="F78" s="8"/>
      <c r="G78" s="8"/>
      <c r="H78" s="8"/>
      <c r="I78" s="8">
        <v>561.70000000000005</v>
      </c>
      <c r="J78">
        <v>0</v>
      </c>
      <c r="K78" s="8" t="str">
        <f>IFERROR(VLOOKUP($B78,#REF!,3,0),"")</f>
        <v/>
      </c>
    </row>
    <row r="79" spans="1:11">
      <c r="A79" s="8" t="s">
        <v>146</v>
      </c>
      <c r="B79" s="8">
        <v>1127836</v>
      </c>
      <c r="C79" s="8"/>
      <c r="D79" s="8"/>
      <c r="E79" s="8"/>
      <c r="F79" s="8"/>
      <c r="G79" s="8"/>
      <c r="H79" s="8"/>
      <c r="I79" s="11">
        <v>15749.65</v>
      </c>
      <c r="J79">
        <v>-580.85</v>
      </c>
      <c r="K79" s="8" t="str">
        <f>IFERROR(VLOOKUP($B79,#REF!,3,0),"")</f>
        <v/>
      </c>
    </row>
    <row r="80" spans="1:11">
      <c r="A80" s="8" t="s">
        <v>147</v>
      </c>
      <c r="B80" s="8">
        <v>1130202</v>
      </c>
      <c r="C80" s="8"/>
      <c r="D80" s="8"/>
      <c r="E80" s="8"/>
      <c r="F80" s="8"/>
      <c r="G80" s="8"/>
      <c r="H80" s="8"/>
      <c r="I80" s="11">
        <v>2747.07</v>
      </c>
      <c r="J80">
        <v>0</v>
      </c>
      <c r="K80" s="8" t="str">
        <f>IFERROR(VLOOKUP($B80,#REF!,3,0),"")</f>
        <v/>
      </c>
    </row>
    <row r="81" spans="1:11">
      <c r="A81" s="8" t="s">
        <v>148</v>
      </c>
      <c r="B81" s="8">
        <v>1130723</v>
      </c>
      <c r="C81" s="8"/>
      <c r="D81" s="8"/>
      <c r="E81" s="8"/>
      <c r="F81" s="8"/>
      <c r="G81" s="8"/>
      <c r="H81" s="8"/>
      <c r="I81" s="11">
        <v>2248.7800000000002</v>
      </c>
      <c r="J81">
        <v>0</v>
      </c>
      <c r="K81" s="8" t="str">
        <f>IFERROR(VLOOKUP($B81,#REF!,3,0),"")</f>
        <v/>
      </c>
    </row>
    <row r="82" spans="1:11">
      <c r="A82" s="8" t="s">
        <v>149</v>
      </c>
      <c r="B82" s="8">
        <v>1130731</v>
      </c>
      <c r="C82" s="8"/>
      <c r="D82" s="8"/>
      <c r="E82" s="8"/>
      <c r="F82" s="8"/>
      <c r="G82" s="8"/>
      <c r="H82" s="8"/>
      <c r="I82" s="11">
        <v>31629.43</v>
      </c>
      <c r="J82">
        <v>0</v>
      </c>
      <c r="K82" s="8" t="str">
        <f>IFERROR(VLOOKUP($B82,#REF!,3,0),"")</f>
        <v/>
      </c>
    </row>
    <row r="83" spans="1:11">
      <c r="A83" s="8" t="s">
        <v>150</v>
      </c>
      <c r="B83" s="8">
        <v>1131051</v>
      </c>
      <c r="C83" s="8"/>
      <c r="D83" s="8"/>
      <c r="E83" s="8"/>
      <c r="F83" s="8"/>
      <c r="G83" s="8"/>
      <c r="H83" s="8"/>
      <c r="I83" s="8">
        <v>241.4</v>
      </c>
      <c r="J83">
        <v>0</v>
      </c>
      <c r="K83" s="8" t="str">
        <f>IFERROR(VLOOKUP($B83,#REF!,3,0),"")</f>
        <v/>
      </c>
    </row>
    <row r="84" spans="1:11">
      <c r="A84" s="8" t="s">
        <v>151</v>
      </c>
      <c r="B84" s="8">
        <v>1132240</v>
      </c>
      <c r="C84" s="8"/>
      <c r="D84" s="8"/>
      <c r="E84" s="8"/>
      <c r="F84" s="8"/>
      <c r="G84" s="8"/>
      <c r="H84" s="8"/>
      <c r="I84" s="11">
        <v>42261.69</v>
      </c>
      <c r="J84" s="5">
        <v>-19451.599999999999</v>
      </c>
      <c r="K84" s="8" t="str">
        <f>IFERROR(VLOOKUP($B84,#REF!,3,0),"")</f>
        <v/>
      </c>
    </row>
    <row r="85" spans="1:11">
      <c r="A85" s="8" t="s">
        <v>152</v>
      </c>
      <c r="B85" s="8">
        <v>1132554</v>
      </c>
      <c r="C85" s="8"/>
      <c r="D85" s="8"/>
      <c r="E85" s="8"/>
      <c r="F85" s="8"/>
      <c r="G85" s="8"/>
      <c r="H85" s="8"/>
      <c r="I85" s="8">
        <v>300.01</v>
      </c>
      <c r="J85" s="5">
        <v>-2520.6135899999999</v>
      </c>
      <c r="K85" s="8" t="str">
        <f>IFERROR(VLOOKUP($B85,#REF!,3,0),"")</f>
        <v/>
      </c>
    </row>
    <row r="86" spans="1:11" ht="15.75">
      <c r="A86" s="13" t="s">
        <v>153</v>
      </c>
      <c r="B86" s="8"/>
      <c r="C86" s="8"/>
      <c r="D86" s="8"/>
      <c r="E86" s="8"/>
      <c r="F86" s="8"/>
      <c r="G86" s="8"/>
      <c r="H86" s="8"/>
      <c r="I86" s="14">
        <v>115920.74</v>
      </c>
      <c r="J86" s="6">
        <v>-49290.211089999997</v>
      </c>
      <c r="K86" s="8" t="str">
        <f>IFERROR(VLOOKUP($B86,#REF!,3,0),"")</f>
        <v/>
      </c>
    </row>
    <row r="87" spans="1:11">
      <c r="A87" s="8"/>
      <c r="B87" s="8"/>
      <c r="C87" s="8"/>
      <c r="D87" s="8"/>
      <c r="E87" s="8"/>
      <c r="F87" s="8"/>
      <c r="G87" s="8"/>
      <c r="H87" s="8"/>
      <c r="I87" s="8"/>
      <c r="K87" s="8" t="str">
        <f>IFERROR(VLOOKUP($B87,#REF!,3,0),"")</f>
        <v/>
      </c>
    </row>
    <row r="88" spans="1:11" ht="15.75">
      <c r="A88" s="7" t="s">
        <v>102</v>
      </c>
      <c r="B88" s="8"/>
      <c r="C88" s="8"/>
      <c r="D88" s="8"/>
      <c r="E88" s="8"/>
      <c r="F88" s="8"/>
      <c r="G88" s="8"/>
      <c r="H88" s="8"/>
      <c r="I88" s="8"/>
      <c r="K88" s="8" t="str">
        <f>IFERROR(VLOOKUP($B88,#REF!,3,0),"")</f>
        <v/>
      </c>
    </row>
    <row r="89" spans="1:11">
      <c r="A89" s="9" t="s">
        <v>13</v>
      </c>
      <c r="B89" s="8"/>
      <c r="C89" s="8"/>
      <c r="D89" s="8"/>
      <c r="E89" s="8"/>
      <c r="F89" s="8"/>
      <c r="G89" s="8"/>
      <c r="H89" s="8"/>
      <c r="I89" s="8"/>
      <c r="K89" s="8" t="str">
        <f>IFERROR(VLOOKUP($B89,#REF!,3,0),"")</f>
        <v/>
      </c>
    </row>
    <row r="90" spans="1:11" ht="15">
      <c r="A90" s="10" t="s">
        <v>154</v>
      </c>
      <c r="B90" s="8"/>
      <c r="C90" s="8"/>
      <c r="D90" s="8"/>
      <c r="E90" s="8"/>
      <c r="F90" s="8"/>
      <c r="G90" s="8"/>
      <c r="H90" s="8"/>
      <c r="I90" s="8"/>
      <c r="K90" s="8" t="str">
        <f>IFERROR(VLOOKUP($B90,#REF!,3,0),"")</f>
        <v/>
      </c>
    </row>
    <row r="91" spans="1:11">
      <c r="A91" s="8" t="s">
        <v>155</v>
      </c>
      <c r="B91" s="8">
        <v>1129899</v>
      </c>
      <c r="C91" s="8"/>
      <c r="D91" s="8"/>
      <c r="E91" s="8"/>
      <c r="F91" s="8"/>
      <c r="G91" s="8"/>
      <c r="H91" s="8"/>
      <c r="I91" s="8">
        <v>0</v>
      </c>
      <c r="J91" s="5">
        <v>-1080.06</v>
      </c>
      <c r="K91" s="8" t="str">
        <f>IFERROR(VLOOKUP($B91,#REF!,3,0),"")</f>
        <v/>
      </c>
    </row>
    <row r="92" spans="1:11" ht="15">
      <c r="A92" s="10" t="s">
        <v>14</v>
      </c>
      <c r="B92" s="8"/>
      <c r="C92" s="8"/>
      <c r="D92" s="8"/>
      <c r="E92" s="8"/>
      <c r="F92" s="8"/>
      <c r="G92" s="8"/>
      <c r="H92" s="8"/>
      <c r="I92" s="8"/>
      <c r="K92" s="8" t="str">
        <f>IFERROR(VLOOKUP($B92,#REF!,3,0),"")</f>
        <v/>
      </c>
    </row>
    <row r="93" spans="1:11">
      <c r="A93" s="8" t="s">
        <v>156</v>
      </c>
      <c r="B93" s="8">
        <v>1098920</v>
      </c>
      <c r="C93" s="8"/>
      <c r="D93" s="8"/>
      <c r="E93" s="8"/>
      <c r="F93" s="8"/>
      <c r="G93" s="8"/>
      <c r="H93" s="8"/>
      <c r="I93" s="8">
        <v>101.13</v>
      </c>
      <c r="J93">
        <v>-28.25</v>
      </c>
      <c r="K93" s="8" t="str">
        <f>IFERROR(VLOOKUP($B93,#REF!,3,0),"")</f>
        <v/>
      </c>
    </row>
    <row r="94" spans="1:11" ht="15.75">
      <c r="A94" s="13" t="s">
        <v>157</v>
      </c>
      <c r="B94" s="8"/>
      <c r="C94" s="8"/>
      <c r="D94" s="8"/>
      <c r="E94" s="8"/>
      <c r="F94" s="8"/>
      <c r="G94" s="8"/>
      <c r="H94" s="8"/>
      <c r="I94" s="13">
        <v>101.13</v>
      </c>
      <c r="J94" s="6">
        <v>-1108.31</v>
      </c>
      <c r="K94" s="8" t="str">
        <f>IFERROR(VLOOKUP($B94,#REF!,3,0),"")</f>
        <v/>
      </c>
    </row>
    <row r="95" spans="1:11">
      <c r="A95" s="8"/>
      <c r="B95" s="8"/>
      <c r="C95" s="8"/>
      <c r="D95" s="8"/>
      <c r="E95" s="8"/>
      <c r="F95" s="8"/>
      <c r="G95" s="8"/>
      <c r="H95" s="8"/>
      <c r="I95" s="8"/>
      <c r="K95" s="8" t="str">
        <f>IFERROR(VLOOKUP($B95,#REF!,3,0),"")</f>
        <v/>
      </c>
    </row>
    <row r="96" spans="1:11" ht="15.75">
      <c r="A96" s="13" t="s">
        <v>158</v>
      </c>
      <c r="B96" s="8"/>
      <c r="C96" s="8"/>
      <c r="D96" s="8"/>
      <c r="E96" s="8"/>
      <c r="F96" s="8"/>
      <c r="G96" s="8"/>
      <c r="H96" s="8"/>
      <c r="I96" s="14">
        <v>129297.09374</v>
      </c>
      <c r="J96" s="6">
        <v>-51080.4</v>
      </c>
      <c r="K96" s="8" t="str">
        <f>IFERROR(VLOOKUP($B96,#REF!,3,0),"")</f>
        <v/>
      </c>
    </row>
    <row r="97" spans="9:11">
      <c r="K97" s="8" t="str">
        <f>IFERROR(VLOOKUP($B97,#REF!,3,0),"")</f>
        <v/>
      </c>
    </row>
    <row r="98" spans="9:11">
      <c r="I98" s="5"/>
      <c r="K98" s="8" t="str">
        <f>IFERROR(VLOOKUP($B98,#REF!,3,0),"")</f>
        <v/>
      </c>
    </row>
    <row r="99" spans="9:11">
      <c r="K99" s="8" t="str">
        <f>IFERROR(VLOOKUP($B99,#REF!,3,0),"")</f>
        <v/>
      </c>
    </row>
    <row r="100" spans="9:11">
      <c r="K100" s="8" t="str">
        <f>IFERROR(VLOOKUP($B100,#REF!,3,0),"")</f>
        <v/>
      </c>
    </row>
    <row r="101" spans="9:11">
      <c r="K101" s="8" t="str">
        <f>IFERROR(VLOOKUP($B101,#REF!,3,0),"")</f>
        <v/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63"/>
  <sheetViews>
    <sheetView rightToLeft="1" workbookViewId="0">
      <selection activeCell="I151" sqref="I151:I155"/>
    </sheetView>
  </sheetViews>
  <sheetFormatPr defaultRowHeight="14.25"/>
  <cols>
    <col min="1" max="1" width="48.75" bestFit="1" customWidth="1"/>
    <col min="9" max="9" width="12.875" bestFit="1" customWidth="1"/>
    <col min="10" max="10" width="11.25" bestFit="1" customWidth="1"/>
  </cols>
  <sheetData>
    <row r="10" spans="1:11" ht="60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>
      <c r="A12" s="7" t="s">
        <v>12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>
      <c r="A15" s="8" t="s">
        <v>15</v>
      </c>
      <c r="B15" s="18">
        <v>268011</v>
      </c>
      <c r="C15" s="8">
        <v>0</v>
      </c>
      <c r="D15" s="8"/>
      <c r="E15" s="8">
        <v>0</v>
      </c>
      <c r="F15" s="8">
        <v>0</v>
      </c>
      <c r="G15" s="8">
        <v>0</v>
      </c>
      <c r="H15" s="8">
        <v>0.17</v>
      </c>
      <c r="I15" s="11">
        <v>14085.39</v>
      </c>
      <c r="J15" s="8">
        <v>0.14000000000000001</v>
      </c>
    </row>
    <row r="16" spans="1:11">
      <c r="A16" s="9" t="s">
        <v>16</v>
      </c>
      <c r="B16" s="8"/>
      <c r="C16" s="8"/>
      <c r="D16" s="8"/>
      <c r="E16" s="8"/>
      <c r="F16" s="8"/>
      <c r="G16" s="8"/>
      <c r="H16" s="8"/>
      <c r="I16" s="12">
        <v>14085.39</v>
      </c>
      <c r="J16" s="9">
        <v>0.14000000000000001</v>
      </c>
    </row>
    <row r="17" spans="1:10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.75">
      <c r="A18" s="13" t="s">
        <v>17</v>
      </c>
      <c r="B18" s="8"/>
      <c r="C18" s="8"/>
      <c r="D18" s="8"/>
      <c r="E18" s="8"/>
      <c r="F18" s="8"/>
      <c r="G18" s="8"/>
      <c r="H18" s="8"/>
      <c r="I18" s="14">
        <v>14085.39</v>
      </c>
      <c r="J18" s="13">
        <v>0.14000000000000001</v>
      </c>
    </row>
    <row r="19" spans="1:10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>
      <c r="A21" s="9" t="s">
        <v>19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10" t="s">
        <v>20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8" t="s">
        <v>21</v>
      </c>
      <c r="B23" s="18">
        <v>1092774</v>
      </c>
      <c r="C23" s="8" t="s">
        <v>22</v>
      </c>
      <c r="D23" s="8" t="s">
        <v>23</v>
      </c>
      <c r="E23" s="8">
        <v>6.7</v>
      </c>
      <c r="F23" s="8">
        <v>2.2599999999999998</v>
      </c>
      <c r="G23" s="8">
        <v>8.6</v>
      </c>
      <c r="H23" s="8">
        <v>1.08</v>
      </c>
      <c r="I23" s="11">
        <v>3103.38</v>
      </c>
      <c r="J23" s="8">
        <v>0.03</v>
      </c>
    </row>
    <row r="24" spans="1:10">
      <c r="A24" s="8" t="s">
        <v>24</v>
      </c>
      <c r="B24" s="18">
        <v>1093939</v>
      </c>
      <c r="C24" s="8" t="s">
        <v>22</v>
      </c>
      <c r="D24" s="8" t="s">
        <v>23</v>
      </c>
      <c r="E24" s="8">
        <v>6.7</v>
      </c>
      <c r="F24" s="8">
        <v>2.38</v>
      </c>
      <c r="G24" s="8">
        <v>8.15</v>
      </c>
      <c r="H24" s="8">
        <v>0.37</v>
      </c>
      <c r="I24" s="8">
        <v>454.32</v>
      </c>
      <c r="J24" s="8">
        <v>0</v>
      </c>
    </row>
    <row r="25" spans="1:10">
      <c r="A25" s="9" t="s">
        <v>25</v>
      </c>
      <c r="B25" s="8"/>
      <c r="C25" s="8"/>
      <c r="D25" s="8"/>
      <c r="E25" s="8"/>
      <c r="F25" s="8"/>
      <c r="G25" s="8"/>
      <c r="H25" s="8"/>
      <c r="I25" s="12">
        <v>3557.7</v>
      </c>
      <c r="J25" s="9">
        <v>0.03</v>
      </c>
    </row>
    <row r="26" spans="1:10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.75">
      <c r="A27" s="13" t="s">
        <v>26</v>
      </c>
      <c r="B27" s="8"/>
      <c r="C27" s="8"/>
      <c r="D27" s="8"/>
      <c r="E27" s="8"/>
      <c r="F27" s="8"/>
      <c r="G27" s="8"/>
      <c r="H27" s="8"/>
      <c r="I27" s="14">
        <v>3557.7</v>
      </c>
      <c r="J27" s="13">
        <v>0.03</v>
      </c>
    </row>
    <row r="28" spans="1:10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.75">
      <c r="A29" s="7" t="s">
        <v>27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>
      <c r="A30" s="9" t="s">
        <v>13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10" t="s">
        <v>20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>
      <c r="A32" s="8" t="s">
        <v>28</v>
      </c>
      <c r="B32" s="18">
        <v>1105543</v>
      </c>
      <c r="C32" s="8" t="s">
        <v>29</v>
      </c>
      <c r="D32" s="8" t="s">
        <v>23</v>
      </c>
      <c r="E32" s="8">
        <v>4.5999999999999996</v>
      </c>
      <c r="F32" s="8">
        <v>3.68</v>
      </c>
      <c r="G32" s="8">
        <v>1.97</v>
      </c>
      <c r="H32" s="8">
        <v>0.1</v>
      </c>
      <c r="I32" s="8">
        <v>752.79</v>
      </c>
      <c r="J32" s="8">
        <v>0.01</v>
      </c>
    </row>
    <row r="33" spans="1:10">
      <c r="A33" s="8" t="s">
        <v>30</v>
      </c>
      <c r="B33" s="18">
        <v>1115062</v>
      </c>
      <c r="C33" s="8" t="s">
        <v>31</v>
      </c>
      <c r="D33" s="8" t="s">
        <v>32</v>
      </c>
      <c r="E33" s="8">
        <v>8.5</v>
      </c>
      <c r="F33" s="8">
        <v>1.89</v>
      </c>
      <c r="G33" s="8">
        <v>1.71</v>
      </c>
      <c r="H33" s="8">
        <v>0.1</v>
      </c>
      <c r="I33" s="8">
        <v>499.42</v>
      </c>
      <c r="J33" s="8">
        <v>0.01</v>
      </c>
    </row>
    <row r="34" spans="1:10">
      <c r="A34" s="8" t="s">
        <v>33</v>
      </c>
      <c r="B34" s="18">
        <v>1115070</v>
      </c>
      <c r="C34" s="8" t="s">
        <v>31</v>
      </c>
      <c r="D34" s="8" t="s">
        <v>32</v>
      </c>
      <c r="E34" s="8">
        <v>8.5</v>
      </c>
      <c r="F34" s="8">
        <v>0.79</v>
      </c>
      <c r="G34" s="8">
        <v>1.1399999999999999</v>
      </c>
      <c r="H34" s="8">
        <v>0.1</v>
      </c>
      <c r="I34" s="8">
        <v>602.80999999999995</v>
      </c>
      <c r="J34" s="8">
        <v>0.01</v>
      </c>
    </row>
    <row r="35" spans="1:10">
      <c r="A35" s="8" t="s">
        <v>34</v>
      </c>
      <c r="B35" s="18">
        <v>1115823</v>
      </c>
      <c r="C35" s="8" t="s">
        <v>31</v>
      </c>
      <c r="D35" s="8" t="s">
        <v>32</v>
      </c>
      <c r="E35" s="8">
        <v>6.1</v>
      </c>
      <c r="F35" s="8">
        <v>3.24</v>
      </c>
      <c r="G35" s="8">
        <v>1.89</v>
      </c>
      <c r="H35" s="8">
        <v>0.08</v>
      </c>
      <c r="I35" s="11">
        <v>1009.48</v>
      </c>
      <c r="J35" s="8">
        <v>0.01</v>
      </c>
    </row>
    <row r="36" spans="1:10">
      <c r="A36" s="8" t="s">
        <v>35</v>
      </c>
      <c r="B36" s="18">
        <v>1134790</v>
      </c>
      <c r="C36" s="8" t="s">
        <v>29</v>
      </c>
      <c r="D36" s="8" t="s">
        <v>23</v>
      </c>
      <c r="E36" s="8">
        <v>4.3</v>
      </c>
      <c r="F36" s="8">
        <v>5.89</v>
      </c>
      <c r="G36" s="8">
        <v>4.09</v>
      </c>
      <c r="H36" s="8">
        <v>0.06</v>
      </c>
      <c r="I36" s="11">
        <v>1436.92</v>
      </c>
      <c r="J36" s="8">
        <v>0.01</v>
      </c>
    </row>
    <row r="37" spans="1:10">
      <c r="A37" s="8" t="s">
        <v>199</v>
      </c>
      <c r="B37" s="18">
        <v>1121326</v>
      </c>
      <c r="C37" s="8" t="s">
        <v>29</v>
      </c>
      <c r="D37" s="8" t="s">
        <v>32</v>
      </c>
      <c r="E37" s="8">
        <v>4.6500000000000004</v>
      </c>
      <c r="F37" s="8">
        <v>4.42</v>
      </c>
      <c r="G37" s="8">
        <v>2.1</v>
      </c>
      <c r="H37" s="8">
        <v>0.1</v>
      </c>
      <c r="I37" s="11">
        <v>677.27706000000001</v>
      </c>
      <c r="J37" s="8">
        <v>0.01</v>
      </c>
    </row>
    <row r="38" spans="1:10">
      <c r="A38" s="8" t="s">
        <v>197</v>
      </c>
      <c r="B38" s="18">
        <v>1132174</v>
      </c>
      <c r="C38" s="22" t="s">
        <v>200</v>
      </c>
      <c r="D38" s="8" t="s">
        <v>70</v>
      </c>
      <c r="E38" s="8">
        <v>5.0819999999999999</v>
      </c>
      <c r="F38" s="16">
        <v>6.39</v>
      </c>
      <c r="G38" s="16">
        <v>3.7</v>
      </c>
      <c r="H38" s="8">
        <v>0.25</v>
      </c>
      <c r="I38" s="20">
        <v>4209.1578200000004</v>
      </c>
      <c r="J38" s="8">
        <v>0.04</v>
      </c>
    </row>
    <row r="39" spans="1:10" ht="15">
      <c r="A39" s="10" t="s">
        <v>14</v>
      </c>
      <c r="B39" s="8"/>
      <c r="C39" s="8"/>
      <c r="D39" s="8"/>
      <c r="E39" s="8"/>
      <c r="F39" s="8"/>
      <c r="G39" s="8"/>
      <c r="H39" s="8"/>
      <c r="I39" s="8"/>
      <c r="J39" s="8"/>
    </row>
    <row r="40" spans="1:10">
      <c r="A40" s="8" t="s">
        <v>36</v>
      </c>
      <c r="B40" s="18">
        <v>1084128</v>
      </c>
      <c r="C40" s="8" t="s">
        <v>29</v>
      </c>
      <c r="D40" s="8" t="s">
        <v>23</v>
      </c>
      <c r="E40" s="8">
        <v>0</v>
      </c>
      <c r="F40" s="8">
        <v>0</v>
      </c>
      <c r="G40" s="8">
        <v>0</v>
      </c>
      <c r="H40" s="8">
        <v>0.01</v>
      </c>
      <c r="I40" s="8">
        <v>992.03</v>
      </c>
      <c r="J40" s="8">
        <v>0.01</v>
      </c>
    </row>
    <row r="41" spans="1:10">
      <c r="A41" s="9" t="s">
        <v>16</v>
      </c>
      <c r="B41" s="8"/>
      <c r="C41" s="8"/>
      <c r="D41" s="8"/>
      <c r="E41" s="8"/>
      <c r="F41" s="8"/>
      <c r="G41" s="8"/>
      <c r="H41" s="8"/>
      <c r="I41" s="12">
        <f>SUM(I32:I40)</f>
        <v>10179.884880000001</v>
      </c>
      <c r="J41" s="12">
        <f>SUM(J32:J40)</f>
        <v>0.11</v>
      </c>
    </row>
    <row r="42" spans="1:10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.75">
      <c r="A43" s="13" t="s">
        <v>37</v>
      </c>
      <c r="B43" s="8"/>
      <c r="C43" s="8"/>
      <c r="D43" s="8"/>
      <c r="E43" s="8"/>
      <c r="F43" s="8"/>
      <c r="G43" s="8"/>
      <c r="H43" s="8"/>
      <c r="I43" s="14">
        <f>I41</f>
        <v>10179.884880000001</v>
      </c>
      <c r="J43" s="14">
        <f>J41</f>
        <v>0.11</v>
      </c>
    </row>
    <row r="44" spans="1:10" ht="15.75">
      <c r="A44" s="13"/>
      <c r="B44" s="8"/>
      <c r="C44" s="8"/>
      <c r="D44" s="8"/>
      <c r="E44" s="8"/>
      <c r="F44" s="8"/>
      <c r="G44" s="8"/>
      <c r="H44" s="8"/>
      <c r="I44" s="14"/>
      <c r="J44" s="13"/>
    </row>
    <row r="45" spans="1:10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5.75">
      <c r="A46" s="7" t="s">
        <v>38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>
      <c r="A47" s="9" t="s">
        <v>13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>
      <c r="A48" s="10" t="s">
        <v>14</v>
      </c>
      <c r="B48" s="8"/>
      <c r="C48" s="8"/>
      <c r="D48" s="8"/>
      <c r="E48" s="8"/>
      <c r="F48" s="8"/>
      <c r="G48" s="8"/>
      <c r="H48" s="8"/>
      <c r="I48" s="8"/>
      <c r="J48" s="8"/>
    </row>
    <row r="49" spans="1:10">
      <c r="A49" s="8" t="s">
        <v>39</v>
      </c>
      <c r="B49" s="18">
        <v>475020</v>
      </c>
      <c r="C49" s="8">
        <v>0</v>
      </c>
      <c r="D49" s="8"/>
      <c r="E49" s="8">
        <v>0</v>
      </c>
      <c r="F49" s="8">
        <v>0</v>
      </c>
      <c r="G49" s="8">
        <v>0</v>
      </c>
      <c r="H49" s="8">
        <v>0.26</v>
      </c>
      <c r="I49" s="11">
        <v>19247.240000000002</v>
      </c>
      <c r="J49" s="8">
        <v>0.2</v>
      </c>
    </row>
    <row r="50" spans="1:10">
      <c r="A50" s="9" t="s">
        <v>16</v>
      </c>
      <c r="B50" s="8"/>
      <c r="C50" s="8"/>
      <c r="D50" s="8"/>
      <c r="E50" s="8"/>
      <c r="F50" s="8"/>
      <c r="G50" s="8"/>
      <c r="H50" s="8"/>
      <c r="I50" s="12">
        <v>19247.240000000002</v>
      </c>
      <c r="J50" s="9">
        <v>0.2</v>
      </c>
    </row>
    <row r="51" spans="1:10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5.75">
      <c r="A52" s="13" t="s">
        <v>40</v>
      </c>
      <c r="B52" s="8"/>
      <c r="C52" s="8"/>
      <c r="D52" s="8"/>
      <c r="E52" s="8"/>
      <c r="F52" s="8"/>
      <c r="G52" s="8"/>
      <c r="H52" s="8"/>
      <c r="I52" s="14">
        <v>19247.240000000002</v>
      </c>
      <c r="J52" s="13">
        <v>0.2</v>
      </c>
    </row>
    <row r="53" spans="1:10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5.75">
      <c r="A54" s="7" t="s">
        <v>41</v>
      </c>
      <c r="B54" s="8"/>
      <c r="C54" s="8"/>
      <c r="D54" s="8"/>
      <c r="E54" s="8"/>
      <c r="F54" s="8"/>
      <c r="G54" s="8"/>
      <c r="H54" s="8"/>
      <c r="I54" s="8"/>
      <c r="J54" s="8"/>
    </row>
    <row r="55" spans="1:10">
      <c r="A55" s="9" t="s">
        <v>13</v>
      </c>
      <c r="B55" s="8"/>
      <c r="C55" s="8"/>
      <c r="D55" s="8"/>
      <c r="E55" s="8"/>
      <c r="F55" s="8"/>
      <c r="G55" s="8"/>
      <c r="H55" s="8"/>
      <c r="I55" s="8"/>
      <c r="J55" s="8"/>
    </row>
    <row r="56" spans="1:10" ht="15">
      <c r="A56" s="10" t="s">
        <v>14</v>
      </c>
      <c r="B56" s="8"/>
      <c r="C56" s="8"/>
      <c r="D56" s="8"/>
      <c r="E56" s="8"/>
      <c r="F56" s="8"/>
      <c r="G56" s="8"/>
      <c r="H56" s="8"/>
      <c r="I56" s="8"/>
      <c r="J56" s="8"/>
    </row>
    <row r="57" spans="1:10">
      <c r="A57" s="8" t="s">
        <v>42</v>
      </c>
      <c r="B57" s="18">
        <v>829010</v>
      </c>
      <c r="C57" s="8">
        <v>0</v>
      </c>
      <c r="D57" s="8"/>
      <c r="E57" s="8">
        <v>0</v>
      </c>
      <c r="F57" s="8">
        <v>0</v>
      </c>
      <c r="G57" s="8">
        <v>0</v>
      </c>
      <c r="H57" s="8">
        <v>0.01</v>
      </c>
      <c r="I57" s="8">
        <v>335.47</v>
      </c>
      <c r="J57" s="8">
        <v>0</v>
      </c>
    </row>
    <row r="58" spans="1:10">
      <c r="A58" s="9" t="s">
        <v>16</v>
      </c>
      <c r="B58" s="8"/>
      <c r="C58" s="8"/>
      <c r="D58" s="8"/>
      <c r="E58" s="8"/>
      <c r="F58" s="8"/>
      <c r="G58" s="8"/>
      <c r="H58" s="8"/>
      <c r="I58" s="9">
        <v>335.47</v>
      </c>
      <c r="J58" s="9">
        <v>0</v>
      </c>
    </row>
    <row r="59" spans="1:10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5.75">
      <c r="A60" s="13" t="s">
        <v>43</v>
      </c>
      <c r="B60" s="8"/>
      <c r="C60" s="8"/>
      <c r="D60" s="8"/>
      <c r="E60" s="8"/>
      <c r="F60" s="8"/>
      <c r="G60" s="8"/>
      <c r="H60" s="8"/>
      <c r="I60" s="13">
        <v>335.47</v>
      </c>
      <c r="J60" s="13">
        <v>0</v>
      </c>
    </row>
    <row r="61" spans="1:10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5.75">
      <c r="A62" s="7" t="s">
        <v>44</v>
      </c>
      <c r="B62" s="8"/>
      <c r="C62" s="8"/>
      <c r="D62" s="8"/>
      <c r="E62" s="8"/>
      <c r="F62" s="8"/>
      <c r="G62" s="8"/>
      <c r="H62" s="8"/>
      <c r="I62" s="8"/>
      <c r="J62" s="8"/>
    </row>
    <row r="63" spans="1:10">
      <c r="A63" s="9" t="s">
        <v>13</v>
      </c>
      <c r="B63" s="8"/>
      <c r="C63" s="8"/>
      <c r="D63" s="8"/>
      <c r="E63" s="8"/>
      <c r="F63" s="8"/>
      <c r="G63" s="8"/>
      <c r="H63" s="8"/>
      <c r="I63" s="8"/>
      <c r="J63" s="8"/>
    </row>
    <row r="64" spans="1:10" ht="15">
      <c r="A64" s="10" t="s">
        <v>14</v>
      </c>
      <c r="B64" s="8"/>
      <c r="C64" s="8"/>
      <c r="D64" s="8"/>
      <c r="E64" s="8"/>
      <c r="F64" s="8"/>
      <c r="G64" s="8"/>
      <c r="H64" s="8"/>
      <c r="I64" s="8"/>
      <c r="J64" s="8"/>
    </row>
    <row r="65" spans="1:10">
      <c r="A65" s="8" t="s">
        <v>45</v>
      </c>
      <c r="B65" s="18">
        <v>767012</v>
      </c>
      <c r="C65" s="8" t="s">
        <v>46</v>
      </c>
      <c r="D65" s="8" t="s">
        <v>23</v>
      </c>
      <c r="E65" s="8">
        <v>0</v>
      </c>
      <c r="F65" s="8">
        <v>0</v>
      </c>
      <c r="G65" s="8">
        <v>0</v>
      </c>
      <c r="H65" s="8">
        <v>0.01</v>
      </c>
      <c r="I65" s="8">
        <v>113.31</v>
      </c>
      <c r="J65" s="8">
        <v>0</v>
      </c>
    </row>
    <row r="66" spans="1:10">
      <c r="A66" s="9" t="s">
        <v>16</v>
      </c>
      <c r="B66" s="8"/>
      <c r="C66" s="8"/>
      <c r="D66" s="8"/>
      <c r="E66" s="8"/>
      <c r="F66" s="8"/>
      <c r="G66" s="8"/>
      <c r="H66" s="8"/>
      <c r="I66" s="9">
        <v>113.31</v>
      </c>
      <c r="J66" s="9">
        <v>0</v>
      </c>
    </row>
    <row r="67" spans="1:10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5.75">
      <c r="A68" s="13" t="s">
        <v>47</v>
      </c>
      <c r="B68" s="8"/>
      <c r="C68" s="8"/>
      <c r="D68" s="8"/>
      <c r="E68" s="8"/>
      <c r="F68" s="8"/>
      <c r="G68" s="8"/>
      <c r="H68" s="8"/>
      <c r="I68" s="13">
        <v>113.31</v>
      </c>
      <c r="J68" s="13">
        <v>0</v>
      </c>
    </row>
    <row r="69" spans="1:10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5.75">
      <c r="A70" s="7" t="s">
        <v>48</v>
      </c>
      <c r="B70" s="8"/>
      <c r="C70" s="8"/>
      <c r="D70" s="8"/>
      <c r="E70" s="8"/>
      <c r="F70" s="8"/>
      <c r="G70" s="8"/>
      <c r="H70" s="8"/>
      <c r="I70" s="8"/>
      <c r="J70" s="8"/>
    </row>
    <row r="71" spans="1:10">
      <c r="A71" s="9" t="s">
        <v>13</v>
      </c>
      <c r="B71" s="8"/>
      <c r="C71" s="8"/>
      <c r="D71" s="8"/>
      <c r="E71" s="8"/>
      <c r="F71" s="8"/>
      <c r="G71" s="8"/>
      <c r="H71" s="8"/>
      <c r="I71" s="8"/>
      <c r="J71" s="8"/>
    </row>
    <row r="72" spans="1:10" ht="15">
      <c r="A72" s="10" t="s">
        <v>20</v>
      </c>
      <c r="B72" s="8"/>
      <c r="C72" s="8"/>
      <c r="D72" s="8"/>
      <c r="E72" s="8"/>
      <c r="F72" s="8"/>
      <c r="G72" s="8"/>
      <c r="H72" s="8"/>
      <c r="I72" s="8"/>
      <c r="J72" s="8"/>
    </row>
    <row r="73" spans="1:10">
      <c r="A73" s="8" t="s">
        <v>193</v>
      </c>
      <c r="B73" s="19">
        <v>1133529</v>
      </c>
      <c r="C73" s="16" t="s">
        <v>194</v>
      </c>
      <c r="D73" s="16" t="s">
        <v>32</v>
      </c>
      <c r="E73" s="8">
        <v>3.85</v>
      </c>
      <c r="F73" s="16">
        <v>6.6</v>
      </c>
      <c r="G73" s="16">
        <v>2.8</v>
      </c>
      <c r="H73" s="8">
        <v>0.1</v>
      </c>
      <c r="I73" s="8">
        <v>440.41</v>
      </c>
      <c r="J73" s="8"/>
    </row>
    <row r="74" spans="1:10">
      <c r="A74" s="8" t="s">
        <v>49</v>
      </c>
      <c r="B74" s="18">
        <v>1120807</v>
      </c>
      <c r="C74" s="8" t="s">
        <v>50</v>
      </c>
      <c r="D74" s="8" t="s">
        <v>32</v>
      </c>
      <c r="E74" s="8">
        <v>6</v>
      </c>
      <c r="F74" s="8">
        <v>1.21</v>
      </c>
      <c r="G74" s="8">
        <v>0.85</v>
      </c>
      <c r="H74" s="8">
        <v>0.03</v>
      </c>
      <c r="I74" s="8">
        <v>56</v>
      </c>
      <c r="J74" s="8">
        <v>0</v>
      </c>
    </row>
    <row r="75" spans="1:10">
      <c r="A75" s="9" t="s">
        <v>16</v>
      </c>
      <c r="B75" s="8"/>
      <c r="C75" s="8"/>
      <c r="D75" s="8"/>
      <c r="E75" s="8"/>
      <c r="F75" s="8"/>
      <c r="G75" s="8"/>
      <c r="H75" s="8"/>
      <c r="I75" s="9">
        <f>I74+I73</f>
        <v>496.41</v>
      </c>
      <c r="J75" s="9">
        <v>0</v>
      </c>
    </row>
    <row r="76" spans="1:10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5.75">
      <c r="A77" s="13" t="s">
        <v>51</v>
      </c>
      <c r="B77" s="8"/>
      <c r="C77" s="8"/>
      <c r="D77" s="8"/>
      <c r="E77" s="8"/>
      <c r="F77" s="8"/>
      <c r="G77" s="8"/>
      <c r="H77" s="8"/>
      <c r="I77" s="13">
        <v>496.41</v>
      </c>
      <c r="J77" s="13">
        <v>0</v>
      </c>
    </row>
    <row r="78" spans="1:10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5.75">
      <c r="A79" s="7" t="s">
        <v>52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>
      <c r="A80" s="9" t="s">
        <v>13</v>
      </c>
      <c r="B80" s="8"/>
      <c r="C80" s="8"/>
      <c r="D80" s="8"/>
      <c r="E80" s="8"/>
      <c r="F80" s="8"/>
      <c r="G80" s="8"/>
      <c r="H80" s="8"/>
      <c r="I80" s="8"/>
      <c r="J80" s="8"/>
    </row>
    <row r="81" spans="1:10" ht="15">
      <c r="A81" s="10" t="s">
        <v>14</v>
      </c>
      <c r="B81" s="8"/>
      <c r="C81" s="8"/>
      <c r="D81" s="8"/>
      <c r="E81" s="8"/>
      <c r="F81" s="8"/>
      <c r="G81" s="8"/>
      <c r="H81" s="8"/>
      <c r="I81" s="8"/>
      <c r="J81" s="8"/>
    </row>
    <row r="82" spans="1:10">
      <c r="A82" s="8" t="s">
        <v>53</v>
      </c>
      <c r="B82" s="18">
        <v>810010</v>
      </c>
      <c r="C82" s="8">
        <v>0</v>
      </c>
      <c r="D82" s="8"/>
      <c r="E82" s="8">
        <v>0</v>
      </c>
      <c r="F82" s="8">
        <v>0</v>
      </c>
      <c r="G82" s="8">
        <v>0</v>
      </c>
      <c r="H82" s="8">
        <v>0.81</v>
      </c>
      <c r="I82" s="11">
        <v>4261.68</v>
      </c>
      <c r="J82" s="8">
        <v>0.04</v>
      </c>
    </row>
    <row r="83" spans="1:10">
      <c r="A83" s="9" t="s">
        <v>16</v>
      </c>
      <c r="B83" s="8"/>
      <c r="C83" s="8"/>
      <c r="D83" s="8"/>
      <c r="E83" s="8"/>
      <c r="F83" s="8"/>
      <c r="G83" s="8"/>
      <c r="H83" s="8"/>
      <c r="I83" s="12">
        <v>4261.68</v>
      </c>
      <c r="J83" s="9">
        <v>0.04</v>
      </c>
    </row>
    <row r="84" spans="1:10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5.75">
      <c r="A85" s="13" t="s">
        <v>54</v>
      </c>
      <c r="B85" s="8"/>
      <c r="C85" s="8"/>
      <c r="D85" s="8"/>
      <c r="E85" s="8"/>
      <c r="F85" s="8"/>
      <c r="G85" s="8"/>
      <c r="H85" s="8"/>
      <c r="I85" s="14">
        <v>4261.68</v>
      </c>
      <c r="J85" s="13">
        <v>0.04</v>
      </c>
    </row>
    <row r="86" spans="1:10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5.75">
      <c r="A87" s="7" t="s">
        <v>55</v>
      </c>
      <c r="B87" s="8"/>
      <c r="C87" s="8"/>
      <c r="D87" s="8"/>
      <c r="E87" s="8"/>
      <c r="F87" s="8"/>
      <c r="G87" s="8"/>
      <c r="H87" s="8"/>
      <c r="I87" s="8"/>
      <c r="J87" s="8"/>
    </row>
    <row r="88" spans="1:10">
      <c r="A88" s="9" t="s">
        <v>13</v>
      </c>
      <c r="B88" s="8"/>
      <c r="C88" s="8"/>
      <c r="D88" s="8"/>
      <c r="E88" s="8"/>
      <c r="F88" s="8"/>
      <c r="G88" s="8"/>
      <c r="H88" s="8"/>
      <c r="I88" s="8"/>
      <c r="J88" s="8"/>
    </row>
    <row r="89" spans="1:10" ht="15">
      <c r="A89" s="10" t="s">
        <v>14</v>
      </c>
      <c r="B89" s="8"/>
      <c r="C89" s="8"/>
      <c r="D89" s="8"/>
      <c r="E89" s="8"/>
      <c r="F89" s="8"/>
      <c r="G89" s="8"/>
      <c r="H89" s="8"/>
      <c r="I89" s="8"/>
      <c r="J89" s="8"/>
    </row>
    <row r="90" spans="1:10">
      <c r="A90" s="8" t="s">
        <v>56</v>
      </c>
      <c r="B90" s="18">
        <v>1129444</v>
      </c>
      <c r="C90" s="8">
        <v>0</v>
      </c>
      <c r="D90" s="8"/>
      <c r="E90" s="8">
        <v>0</v>
      </c>
      <c r="F90" s="8">
        <v>0</v>
      </c>
      <c r="G90" s="8">
        <v>0</v>
      </c>
      <c r="H90" s="8">
        <v>0.72</v>
      </c>
      <c r="I90" s="11">
        <v>1201.95</v>
      </c>
      <c r="J90" s="8">
        <v>0.01</v>
      </c>
    </row>
    <row r="91" spans="1:10">
      <c r="A91" s="9" t="s">
        <v>16</v>
      </c>
      <c r="B91" s="8"/>
      <c r="C91" s="8"/>
      <c r="D91" s="8"/>
      <c r="E91" s="8"/>
      <c r="F91" s="8"/>
      <c r="G91" s="8"/>
      <c r="H91" s="8"/>
      <c r="I91" s="12">
        <v>1201.95</v>
      </c>
      <c r="J91" s="9">
        <v>0.01</v>
      </c>
    </row>
    <row r="92" spans="1:10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5.75">
      <c r="A93" s="13" t="s">
        <v>57</v>
      </c>
      <c r="B93" s="8"/>
      <c r="C93" s="8"/>
      <c r="D93" s="8"/>
      <c r="E93" s="8"/>
      <c r="F93" s="8"/>
      <c r="G93" s="8"/>
      <c r="H93" s="8"/>
      <c r="I93" s="14">
        <v>1201.95</v>
      </c>
      <c r="J93" s="13">
        <v>0.01</v>
      </c>
    </row>
    <row r="94" spans="1:10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5.75">
      <c r="A95" s="7" t="s">
        <v>58</v>
      </c>
      <c r="B95" s="8"/>
      <c r="C95" s="8"/>
      <c r="D95" s="8"/>
      <c r="E95" s="8"/>
      <c r="F95" s="8"/>
      <c r="G95" s="8"/>
      <c r="H95" s="8"/>
      <c r="I95" s="8"/>
      <c r="J95" s="8"/>
    </row>
    <row r="96" spans="1:10">
      <c r="A96" s="9" t="s">
        <v>13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>
      <c r="A97" s="10" t="s">
        <v>59</v>
      </c>
      <c r="B97" s="8"/>
      <c r="C97" s="8"/>
      <c r="D97" s="8"/>
      <c r="E97" s="8"/>
      <c r="F97" s="8"/>
      <c r="G97" s="8"/>
      <c r="H97" s="8"/>
      <c r="I97" s="8"/>
      <c r="J97" s="8"/>
    </row>
    <row r="98" spans="1:10">
      <c r="A98" s="8" t="s">
        <v>60</v>
      </c>
      <c r="B98" s="18">
        <v>1128909</v>
      </c>
      <c r="C98" s="8" t="s">
        <v>61</v>
      </c>
      <c r="D98" s="8" t="s">
        <v>23</v>
      </c>
      <c r="E98" s="8">
        <v>7.0000000000000007E-2</v>
      </c>
      <c r="F98" s="8">
        <v>0.1</v>
      </c>
      <c r="G98" s="8">
        <v>0</v>
      </c>
      <c r="H98" s="8">
        <v>0.17</v>
      </c>
      <c r="I98" s="11">
        <v>8432.73</v>
      </c>
      <c r="J98" s="8">
        <v>0.09</v>
      </c>
    </row>
    <row r="99" spans="1:10">
      <c r="A99" s="9" t="s">
        <v>16</v>
      </c>
      <c r="B99" s="8"/>
      <c r="C99" s="8"/>
      <c r="D99" s="8"/>
      <c r="E99" s="8"/>
      <c r="F99" s="8"/>
      <c r="G99" s="8"/>
      <c r="H99" s="8"/>
      <c r="I99" s="12">
        <v>8432.73</v>
      </c>
      <c r="J99" s="9">
        <v>0.09</v>
      </c>
    </row>
    <row r="100" spans="1:10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5.75">
      <c r="A101" s="13" t="s">
        <v>62</v>
      </c>
      <c r="B101" s="8"/>
      <c r="C101" s="8"/>
      <c r="D101" s="8"/>
      <c r="E101" s="8"/>
      <c r="F101" s="8"/>
      <c r="G101" s="8"/>
      <c r="H101" s="8"/>
      <c r="I101" s="14">
        <v>8432.73</v>
      </c>
      <c r="J101" s="13">
        <v>0.09</v>
      </c>
    </row>
    <row r="102" spans="1:10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5.75">
      <c r="A103" s="7" t="s">
        <v>63</v>
      </c>
      <c r="B103" s="8"/>
      <c r="C103" s="8"/>
      <c r="D103" s="8"/>
      <c r="E103" s="8"/>
      <c r="F103" s="8"/>
      <c r="G103" s="8"/>
      <c r="H103" s="8"/>
      <c r="I103" s="8"/>
      <c r="J103" s="8"/>
    </row>
    <row r="104" spans="1:10">
      <c r="A104" s="9" t="s">
        <v>13</v>
      </c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5">
      <c r="A105" s="10" t="s">
        <v>64</v>
      </c>
      <c r="B105" s="8"/>
      <c r="C105" s="8"/>
      <c r="D105" s="8"/>
      <c r="E105" s="8"/>
      <c r="F105" s="8"/>
      <c r="G105" s="8"/>
      <c r="H105" s="8"/>
      <c r="I105" s="8"/>
      <c r="J105" s="8"/>
    </row>
    <row r="106" spans="1:10">
      <c r="A106" s="8" t="s">
        <v>65</v>
      </c>
      <c r="B106" s="18">
        <v>5122965</v>
      </c>
      <c r="C106" s="8" t="s">
        <v>61</v>
      </c>
      <c r="D106" s="8" t="s">
        <v>23</v>
      </c>
      <c r="E106" s="8">
        <v>0</v>
      </c>
      <c r="F106" s="8">
        <v>0</v>
      </c>
      <c r="G106" s="8">
        <v>0</v>
      </c>
      <c r="H106" s="8">
        <v>0</v>
      </c>
      <c r="I106" s="24">
        <v>963.87166000000002</v>
      </c>
      <c r="J106" s="8">
        <v>0.01</v>
      </c>
    </row>
    <row r="107" spans="1:10">
      <c r="A107" s="9" t="s">
        <v>16</v>
      </c>
      <c r="B107" s="8"/>
      <c r="C107" s="8"/>
      <c r="D107" s="8"/>
      <c r="E107" s="8"/>
      <c r="F107" s="8"/>
      <c r="G107" s="8"/>
      <c r="H107" s="8"/>
      <c r="I107" s="25">
        <v>963.87166000000002</v>
      </c>
      <c r="J107" s="9">
        <v>0.01</v>
      </c>
    </row>
    <row r="108" spans="1:10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5.75">
      <c r="A109" s="13" t="s">
        <v>66</v>
      </c>
      <c r="B109" s="8"/>
      <c r="C109" s="8"/>
      <c r="D109" s="8"/>
      <c r="E109" s="8"/>
      <c r="F109" s="8"/>
      <c r="G109" s="8"/>
      <c r="H109" s="8"/>
      <c r="I109" s="23">
        <v>963.87166000000002</v>
      </c>
      <c r="J109" s="13">
        <v>0.01</v>
      </c>
    </row>
    <row r="110" spans="1:10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5.75">
      <c r="A111" s="7" t="s">
        <v>67</v>
      </c>
      <c r="B111" s="8"/>
      <c r="C111" s="8"/>
      <c r="D111" s="8"/>
      <c r="E111" s="8"/>
      <c r="F111" s="8"/>
      <c r="G111" s="8"/>
      <c r="H111" s="8"/>
      <c r="I111" s="8"/>
      <c r="J111" s="8"/>
    </row>
    <row r="112" spans="1:10">
      <c r="A112" s="9" t="s">
        <v>13</v>
      </c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5">
      <c r="A113" s="10" t="s">
        <v>59</v>
      </c>
      <c r="B113" s="8"/>
      <c r="C113" s="8"/>
      <c r="D113" s="8"/>
      <c r="E113" s="8"/>
      <c r="F113" s="8"/>
      <c r="G113" s="8"/>
      <c r="H113" s="8"/>
      <c r="I113" s="8"/>
      <c r="J113" s="8"/>
    </row>
    <row r="114" spans="1:10">
      <c r="A114" s="8" t="s">
        <v>68</v>
      </c>
      <c r="B114" s="18">
        <v>1102912</v>
      </c>
      <c r="C114" s="8" t="s">
        <v>61</v>
      </c>
      <c r="D114" s="8" t="s">
        <v>23</v>
      </c>
      <c r="E114" s="8">
        <v>0</v>
      </c>
      <c r="F114" s="8">
        <v>7</v>
      </c>
      <c r="G114" s="8">
        <v>0</v>
      </c>
      <c r="H114" s="8">
        <v>5.13</v>
      </c>
      <c r="I114" s="11">
        <v>36548.03</v>
      </c>
      <c r="J114" s="8">
        <v>0.37</v>
      </c>
    </row>
    <row r="115" spans="1:10">
      <c r="A115" s="8" t="s">
        <v>69</v>
      </c>
      <c r="B115" s="18">
        <v>1126705</v>
      </c>
      <c r="C115" s="8" t="s">
        <v>29</v>
      </c>
      <c r="D115" s="8" t="s">
        <v>70</v>
      </c>
      <c r="E115" s="8">
        <v>0</v>
      </c>
      <c r="F115" s="8">
        <v>8.02</v>
      </c>
      <c r="G115" s="8">
        <v>3.45</v>
      </c>
      <c r="H115" s="8">
        <v>0.1</v>
      </c>
      <c r="I115" s="11">
        <v>1065.48</v>
      </c>
      <c r="J115" s="8">
        <v>0.01</v>
      </c>
    </row>
    <row r="116" spans="1:10">
      <c r="A116" s="8" t="s">
        <v>71</v>
      </c>
      <c r="B116" s="18">
        <v>1099464</v>
      </c>
      <c r="C116" s="8" t="s">
        <v>61</v>
      </c>
      <c r="D116" s="8" t="s">
        <v>23</v>
      </c>
      <c r="E116" s="8">
        <v>0</v>
      </c>
      <c r="F116" s="8">
        <v>0</v>
      </c>
      <c r="G116" s="8">
        <v>0</v>
      </c>
      <c r="H116" s="8">
        <v>0.1</v>
      </c>
      <c r="I116" s="8">
        <v>534.02</v>
      </c>
      <c r="J116" s="8">
        <v>0.01</v>
      </c>
    </row>
    <row r="117" spans="1:10">
      <c r="A117" s="8" t="s">
        <v>72</v>
      </c>
      <c r="B117" s="18">
        <v>1101633</v>
      </c>
      <c r="C117" s="8" t="s">
        <v>73</v>
      </c>
      <c r="D117" s="8" t="s">
        <v>23</v>
      </c>
      <c r="E117" s="8">
        <v>0</v>
      </c>
      <c r="F117" s="8">
        <v>4.43</v>
      </c>
      <c r="G117" s="8">
        <v>1.56</v>
      </c>
      <c r="H117" s="8">
        <v>0.1</v>
      </c>
      <c r="I117" s="11">
        <v>4830.03</v>
      </c>
      <c r="J117" s="8">
        <v>0.05</v>
      </c>
    </row>
    <row r="118" spans="1:10">
      <c r="A118" s="8" t="s">
        <v>74</v>
      </c>
      <c r="B118" s="18">
        <v>1103167</v>
      </c>
      <c r="C118" s="8" t="s">
        <v>61</v>
      </c>
      <c r="D118" s="8" t="s">
        <v>23</v>
      </c>
      <c r="E118" s="8">
        <v>0</v>
      </c>
      <c r="F118" s="8">
        <v>0</v>
      </c>
      <c r="G118" s="8">
        <v>0</v>
      </c>
      <c r="H118" s="8">
        <v>1.06</v>
      </c>
      <c r="I118" s="11">
        <v>14686.74</v>
      </c>
      <c r="J118" s="8">
        <v>0.15</v>
      </c>
    </row>
    <row r="119" spans="1:10">
      <c r="A119" s="8" t="s">
        <v>75</v>
      </c>
      <c r="B119" s="18">
        <v>1105725</v>
      </c>
      <c r="C119" s="8" t="s">
        <v>61</v>
      </c>
      <c r="D119" s="8" t="s">
        <v>23</v>
      </c>
      <c r="E119" s="8">
        <v>0</v>
      </c>
      <c r="F119" s="8">
        <v>3.28</v>
      </c>
      <c r="G119" s="8">
        <v>0.25</v>
      </c>
      <c r="H119" s="8">
        <v>0.56999999999999995</v>
      </c>
      <c r="I119" s="11">
        <v>2746.91</v>
      </c>
      <c r="J119" s="8">
        <v>0.03</v>
      </c>
    </row>
    <row r="120" spans="1:10">
      <c r="A120" s="8" t="s">
        <v>76</v>
      </c>
      <c r="B120" s="18">
        <v>1107762</v>
      </c>
      <c r="C120" s="8" t="s">
        <v>61</v>
      </c>
      <c r="D120" s="8" t="s">
        <v>23</v>
      </c>
      <c r="E120" s="8">
        <v>0</v>
      </c>
      <c r="F120" s="8">
        <v>0</v>
      </c>
      <c r="G120" s="8">
        <v>0</v>
      </c>
      <c r="H120" s="8">
        <v>0.84</v>
      </c>
      <c r="I120" s="11">
        <v>7349.09</v>
      </c>
      <c r="J120" s="8">
        <v>0.08</v>
      </c>
    </row>
    <row r="121" spans="1:10">
      <c r="A121" s="8" t="s">
        <v>77</v>
      </c>
      <c r="B121" s="18">
        <v>1108109</v>
      </c>
      <c r="C121" s="8" t="s">
        <v>61</v>
      </c>
      <c r="D121" s="8" t="s">
        <v>23</v>
      </c>
      <c r="E121" s="8">
        <v>0</v>
      </c>
      <c r="F121" s="8">
        <v>2.9</v>
      </c>
      <c r="G121" s="8">
        <v>0.38</v>
      </c>
      <c r="H121" s="8">
        <v>2.44</v>
      </c>
      <c r="I121" s="11">
        <v>22505.39</v>
      </c>
      <c r="J121" s="8">
        <v>0.23</v>
      </c>
    </row>
    <row r="122" spans="1:10">
      <c r="A122" s="8" t="s">
        <v>78</v>
      </c>
      <c r="B122" s="18">
        <v>1109230</v>
      </c>
      <c r="C122" s="8" t="s">
        <v>46</v>
      </c>
      <c r="D122" s="8" t="s">
        <v>23</v>
      </c>
      <c r="E122" s="8">
        <v>0</v>
      </c>
      <c r="F122" s="8">
        <v>3.64</v>
      </c>
      <c r="G122" s="8">
        <v>1.06</v>
      </c>
      <c r="H122" s="8">
        <v>0.42</v>
      </c>
      <c r="I122" s="11">
        <v>6014.4</v>
      </c>
      <c r="J122" s="8">
        <v>0.06</v>
      </c>
    </row>
    <row r="123" spans="1:10">
      <c r="A123" s="8" t="s">
        <v>79</v>
      </c>
      <c r="B123" s="18">
        <v>1109248</v>
      </c>
      <c r="C123" s="8" t="s">
        <v>73</v>
      </c>
      <c r="D123" s="8" t="s">
        <v>23</v>
      </c>
      <c r="E123" s="8">
        <v>0</v>
      </c>
      <c r="F123" s="8">
        <v>4.07</v>
      </c>
      <c r="G123" s="8">
        <v>1.32</v>
      </c>
      <c r="H123" s="8">
        <v>0.01</v>
      </c>
      <c r="I123" s="8">
        <v>491.01</v>
      </c>
      <c r="J123" s="8">
        <v>0.01</v>
      </c>
    </row>
    <row r="124" spans="1:10">
      <c r="A124" s="8" t="s">
        <v>80</v>
      </c>
      <c r="B124" s="18">
        <v>1116334</v>
      </c>
      <c r="C124" s="8" t="s">
        <v>81</v>
      </c>
      <c r="D124" s="8" t="s">
        <v>32</v>
      </c>
      <c r="E124" s="8">
        <v>0</v>
      </c>
      <c r="F124" s="8">
        <v>4.21</v>
      </c>
      <c r="G124" s="8">
        <v>2.67</v>
      </c>
      <c r="H124" s="8">
        <v>0.44</v>
      </c>
      <c r="I124" s="11">
        <v>3431.66</v>
      </c>
      <c r="J124" s="8">
        <v>0.04</v>
      </c>
    </row>
    <row r="125" spans="1:10">
      <c r="A125" s="8" t="s">
        <v>82</v>
      </c>
      <c r="B125" s="18">
        <v>1116904</v>
      </c>
      <c r="C125" s="8" t="s">
        <v>61</v>
      </c>
      <c r="D125" s="8" t="s">
        <v>23</v>
      </c>
      <c r="E125" s="8">
        <v>0</v>
      </c>
      <c r="F125" s="8">
        <v>0</v>
      </c>
      <c r="G125" s="8">
        <v>0</v>
      </c>
      <c r="H125" s="8">
        <v>0.61</v>
      </c>
      <c r="I125" s="11">
        <v>13203.75</v>
      </c>
      <c r="J125" s="8">
        <v>0.14000000000000001</v>
      </c>
    </row>
    <row r="126" spans="1:10">
      <c r="A126" s="8" t="s">
        <v>83</v>
      </c>
      <c r="B126" s="18">
        <v>1116938</v>
      </c>
      <c r="C126" s="8" t="s">
        <v>61</v>
      </c>
      <c r="D126" s="8" t="s">
        <v>23</v>
      </c>
      <c r="E126" s="8">
        <v>0</v>
      </c>
      <c r="F126" s="8">
        <v>0</v>
      </c>
      <c r="G126" s="8">
        <v>0</v>
      </c>
      <c r="H126" s="8">
        <v>0.6</v>
      </c>
      <c r="I126" s="11">
        <v>3107.35</v>
      </c>
      <c r="J126" s="8">
        <v>0.03</v>
      </c>
    </row>
    <row r="127" spans="1:10">
      <c r="A127" s="8" t="s">
        <v>84</v>
      </c>
      <c r="B127" s="18">
        <v>1117266</v>
      </c>
      <c r="C127" s="8" t="s">
        <v>50</v>
      </c>
      <c r="D127" s="8" t="s">
        <v>32</v>
      </c>
      <c r="E127" s="8">
        <v>0</v>
      </c>
      <c r="F127" s="8">
        <v>0</v>
      </c>
      <c r="G127" s="8">
        <v>0</v>
      </c>
      <c r="H127" s="8">
        <v>0.09</v>
      </c>
      <c r="I127" s="11">
        <v>11246.58</v>
      </c>
      <c r="J127" s="8">
        <v>0.12</v>
      </c>
    </row>
    <row r="128" spans="1:10">
      <c r="A128" s="8" t="s">
        <v>85</v>
      </c>
      <c r="B128" s="18">
        <v>1117290</v>
      </c>
      <c r="C128" s="8" t="s">
        <v>61</v>
      </c>
      <c r="D128" s="8" t="s">
        <v>23</v>
      </c>
      <c r="E128" s="8">
        <v>0</v>
      </c>
      <c r="F128" s="8">
        <v>0</v>
      </c>
      <c r="G128" s="8">
        <v>0</v>
      </c>
      <c r="H128" s="8">
        <v>0.2</v>
      </c>
      <c r="I128" s="11">
        <v>4680.26</v>
      </c>
      <c r="J128" s="8">
        <v>0.05</v>
      </c>
    </row>
    <row r="129" spans="1:10">
      <c r="A129" s="8" t="s">
        <v>86</v>
      </c>
      <c r="B129" s="18">
        <v>1117324</v>
      </c>
      <c r="C129" s="8" t="s">
        <v>61</v>
      </c>
      <c r="D129" s="8" t="s">
        <v>23</v>
      </c>
      <c r="E129" s="8">
        <v>0</v>
      </c>
      <c r="F129" s="8">
        <v>0</v>
      </c>
      <c r="G129" s="8">
        <v>0</v>
      </c>
      <c r="H129" s="8">
        <v>0.33</v>
      </c>
      <c r="I129" s="11">
        <v>12486.67</v>
      </c>
      <c r="J129" s="8">
        <v>0.13</v>
      </c>
    </row>
    <row r="130" spans="1:10">
      <c r="A130" s="8" t="s">
        <v>87</v>
      </c>
      <c r="B130" s="18">
        <v>1117639</v>
      </c>
      <c r="C130" s="8" t="s">
        <v>61</v>
      </c>
      <c r="D130" s="8" t="s">
        <v>23</v>
      </c>
      <c r="E130" s="8">
        <v>0</v>
      </c>
      <c r="F130" s="8">
        <v>0</v>
      </c>
      <c r="G130" s="8">
        <v>0</v>
      </c>
      <c r="H130" s="8">
        <v>0.75</v>
      </c>
      <c r="I130" s="11">
        <v>19367.27</v>
      </c>
      <c r="J130" s="8">
        <v>0.2</v>
      </c>
    </row>
    <row r="131" spans="1:10">
      <c r="A131" s="8" t="s">
        <v>88</v>
      </c>
      <c r="B131" s="18">
        <v>1117647</v>
      </c>
      <c r="C131" s="8" t="s">
        <v>61</v>
      </c>
      <c r="D131" s="8" t="s">
        <v>23</v>
      </c>
      <c r="E131" s="8">
        <v>0</v>
      </c>
      <c r="F131" s="8">
        <v>0</v>
      </c>
      <c r="G131" s="8">
        <v>0</v>
      </c>
      <c r="H131" s="8">
        <v>0.44</v>
      </c>
      <c r="I131" s="11">
        <v>7080.86</v>
      </c>
      <c r="J131" s="8">
        <v>7.0000000000000007E-2</v>
      </c>
    </row>
    <row r="132" spans="1:10">
      <c r="A132" s="8" t="s">
        <v>89</v>
      </c>
      <c r="B132" s="18">
        <v>1118231</v>
      </c>
      <c r="C132" s="8" t="s">
        <v>61</v>
      </c>
      <c r="D132" s="8" t="s">
        <v>23</v>
      </c>
      <c r="E132" s="8">
        <v>0</v>
      </c>
      <c r="F132" s="8">
        <v>6.17</v>
      </c>
      <c r="G132" s="8">
        <v>0.56000000000000005</v>
      </c>
      <c r="H132" s="8">
        <v>1.7</v>
      </c>
      <c r="I132" s="11">
        <v>17006.89</v>
      </c>
      <c r="J132" s="8">
        <v>0.17</v>
      </c>
    </row>
    <row r="133" spans="1:10">
      <c r="A133" s="8" t="s">
        <v>90</v>
      </c>
      <c r="B133" s="18">
        <v>1127828</v>
      </c>
      <c r="C133" s="8" t="s">
        <v>61</v>
      </c>
      <c r="D133" s="8" t="s">
        <v>23</v>
      </c>
      <c r="E133" s="8">
        <v>0</v>
      </c>
      <c r="F133" s="8">
        <v>3.94</v>
      </c>
      <c r="G133" s="8">
        <v>1.33</v>
      </c>
      <c r="H133" s="8">
        <v>0.32</v>
      </c>
      <c r="I133" s="11">
        <v>3533.36</v>
      </c>
      <c r="J133" s="8">
        <v>0.04</v>
      </c>
    </row>
    <row r="134" spans="1:10">
      <c r="A134" s="8" t="s">
        <v>91</v>
      </c>
      <c r="B134" s="18">
        <v>1127836</v>
      </c>
      <c r="C134" s="8" t="s">
        <v>61</v>
      </c>
      <c r="D134" s="8" t="s">
        <v>23</v>
      </c>
      <c r="E134" s="8">
        <v>0</v>
      </c>
      <c r="F134" s="8">
        <v>3.6</v>
      </c>
      <c r="G134" s="8">
        <v>1.4</v>
      </c>
      <c r="H134" s="8">
        <v>8.7100000000000009</v>
      </c>
      <c r="I134" s="11">
        <v>50295.48</v>
      </c>
      <c r="J134" s="8">
        <v>0.52</v>
      </c>
    </row>
    <row r="135" spans="1:10">
      <c r="A135" s="8" t="s">
        <v>92</v>
      </c>
      <c r="B135" s="18">
        <v>1128545</v>
      </c>
      <c r="C135" s="8" t="s">
        <v>61</v>
      </c>
      <c r="D135" s="8" t="s">
        <v>23</v>
      </c>
      <c r="E135" s="8">
        <v>0</v>
      </c>
      <c r="F135" s="8">
        <v>3.12</v>
      </c>
      <c r="G135" s="8">
        <v>2.72</v>
      </c>
      <c r="H135" s="8">
        <v>0.09</v>
      </c>
      <c r="I135" s="8">
        <v>720.92</v>
      </c>
      <c r="J135" s="8">
        <v>0.01</v>
      </c>
    </row>
    <row r="136" spans="1:10">
      <c r="A136" s="8" t="s">
        <v>93</v>
      </c>
      <c r="B136" s="18">
        <v>1130194</v>
      </c>
      <c r="C136" s="8" t="s">
        <v>61</v>
      </c>
      <c r="D136" s="8" t="s">
        <v>23</v>
      </c>
      <c r="E136" s="8">
        <v>0</v>
      </c>
      <c r="F136" s="8">
        <v>0</v>
      </c>
      <c r="G136" s="8">
        <v>0</v>
      </c>
      <c r="H136" s="8">
        <v>0.01</v>
      </c>
      <c r="I136" s="8">
        <v>70.13</v>
      </c>
      <c r="J136" s="8">
        <v>0</v>
      </c>
    </row>
    <row r="137" spans="1:10">
      <c r="A137" s="8" t="s">
        <v>94</v>
      </c>
      <c r="B137" s="18">
        <v>1130202</v>
      </c>
      <c r="C137" s="8" t="s">
        <v>61</v>
      </c>
      <c r="D137" s="8" t="s">
        <v>23</v>
      </c>
      <c r="E137" s="8">
        <v>0</v>
      </c>
      <c r="F137" s="8">
        <v>0</v>
      </c>
      <c r="G137" s="8">
        <v>0</v>
      </c>
      <c r="H137" s="8">
        <v>1.99</v>
      </c>
      <c r="I137" s="11">
        <v>8105.02</v>
      </c>
      <c r="J137" s="8">
        <v>0.08</v>
      </c>
    </row>
    <row r="138" spans="1:10">
      <c r="A138" s="8" t="s">
        <v>95</v>
      </c>
      <c r="B138" s="18">
        <v>1130327</v>
      </c>
      <c r="C138" s="8" t="s">
        <v>61</v>
      </c>
      <c r="D138" s="8" t="s">
        <v>23</v>
      </c>
      <c r="E138" s="8">
        <v>0</v>
      </c>
      <c r="F138" s="8">
        <v>3.44</v>
      </c>
      <c r="G138" s="8">
        <v>0.62</v>
      </c>
      <c r="H138" s="8">
        <v>0.63</v>
      </c>
      <c r="I138" s="11">
        <v>3284.22</v>
      </c>
      <c r="J138" s="8">
        <v>0.03</v>
      </c>
    </row>
    <row r="139" spans="1:10">
      <c r="A139" s="8" t="s">
        <v>96</v>
      </c>
      <c r="B139" s="18">
        <v>1130723</v>
      </c>
      <c r="C139" s="8" t="s">
        <v>61</v>
      </c>
      <c r="D139" s="8" t="s">
        <v>23</v>
      </c>
      <c r="E139" s="8">
        <v>0</v>
      </c>
      <c r="F139" s="8">
        <v>0</v>
      </c>
      <c r="G139" s="8">
        <v>0</v>
      </c>
      <c r="H139" s="8">
        <v>3.99</v>
      </c>
      <c r="I139" s="11">
        <v>21666.36</v>
      </c>
      <c r="J139" s="8">
        <v>0.22</v>
      </c>
    </row>
    <row r="140" spans="1:10">
      <c r="A140" s="8" t="s">
        <v>97</v>
      </c>
      <c r="B140" s="18">
        <v>1130731</v>
      </c>
      <c r="C140" s="8" t="s">
        <v>61</v>
      </c>
      <c r="D140" s="8" t="s">
        <v>23</v>
      </c>
      <c r="E140" s="8">
        <v>0</v>
      </c>
      <c r="F140" s="8">
        <v>0</v>
      </c>
      <c r="G140" s="8">
        <v>0</v>
      </c>
      <c r="H140" s="8">
        <v>4.42</v>
      </c>
      <c r="I140" s="11">
        <v>51693.65</v>
      </c>
      <c r="J140" s="8">
        <v>0.53</v>
      </c>
    </row>
    <row r="141" spans="1:10">
      <c r="A141" s="8" t="s">
        <v>98</v>
      </c>
      <c r="B141" s="18">
        <v>1131051</v>
      </c>
      <c r="C141" s="8" t="s">
        <v>61</v>
      </c>
      <c r="D141" s="8" t="s">
        <v>23</v>
      </c>
      <c r="E141" s="8">
        <v>0</v>
      </c>
      <c r="F141" s="8">
        <v>0</v>
      </c>
      <c r="G141" s="8">
        <v>0</v>
      </c>
      <c r="H141" s="8">
        <v>3.17</v>
      </c>
      <c r="I141" s="11">
        <v>13370.15</v>
      </c>
      <c r="J141" s="8">
        <v>0.14000000000000001</v>
      </c>
    </row>
    <row r="142" spans="1:10">
      <c r="A142" s="8" t="s">
        <v>99</v>
      </c>
      <c r="B142" s="18">
        <v>1132240</v>
      </c>
      <c r="C142" s="8" t="s">
        <v>61</v>
      </c>
      <c r="D142" s="8" t="s">
        <v>23</v>
      </c>
      <c r="E142" s="8">
        <v>0</v>
      </c>
      <c r="F142" s="8">
        <v>0</v>
      </c>
      <c r="G142" s="8">
        <v>0</v>
      </c>
      <c r="H142" s="8">
        <v>8.35</v>
      </c>
      <c r="I142" s="11">
        <v>23161.63</v>
      </c>
      <c r="J142" s="8">
        <v>0.24</v>
      </c>
    </row>
    <row r="143" spans="1:10">
      <c r="A143" s="8" t="s">
        <v>100</v>
      </c>
      <c r="B143" s="18">
        <v>1132554</v>
      </c>
      <c r="C143" s="8" t="s">
        <v>61</v>
      </c>
      <c r="D143" s="8" t="s">
        <v>23</v>
      </c>
      <c r="E143" s="8">
        <v>0</v>
      </c>
      <c r="F143" s="8">
        <v>3.78</v>
      </c>
      <c r="G143" s="8">
        <v>2.02</v>
      </c>
      <c r="H143" s="8">
        <v>0.24</v>
      </c>
      <c r="I143" s="11">
        <v>2450.12</v>
      </c>
      <c r="J143" s="8">
        <v>0.03</v>
      </c>
    </row>
    <row r="144" spans="1:10">
      <c r="A144" s="9" t="s">
        <v>16</v>
      </c>
      <c r="B144" s="8"/>
      <c r="C144" s="8"/>
      <c r="D144" s="8"/>
      <c r="E144" s="8"/>
      <c r="F144" s="8"/>
      <c r="G144" s="8"/>
      <c r="H144" s="8"/>
      <c r="I144" s="12">
        <f>SUM(I114:I143)</f>
        <v>366733.43</v>
      </c>
      <c r="J144" s="12">
        <f>SUM(J114:J143)</f>
        <v>3.7899999999999996</v>
      </c>
    </row>
    <row r="145" spans="1:10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ht="15.75">
      <c r="A146" s="13" t="s">
        <v>101</v>
      </c>
      <c r="B146" s="8"/>
      <c r="C146" s="8"/>
      <c r="D146" s="8"/>
      <c r="E146" s="8"/>
      <c r="F146" s="8"/>
      <c r="G146" s="8"/>
      <c r="H146" s="8"/>
      <c r="I146" s="14">
        <f>I144</f>
        <v>366733.43</v>
      </c>
      <c r="J146" s="14">
        <f>J144</f>
        <v>3.7899999999999996</v>
      </c>
    </row>
    <row r="147" spans="1:10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15.75">
      <c r="A148" s="7" t="s">
        <v>102</v>
      </c>
      <c r="B148" s="8"/>
      <c r="C148" s="8"/>
      <c r="D148" s="8"/>
      <c r="E148" s="8"/>
      <c r="F148" s="8"/>
      <c r="G148" s="8"/>
      <c r="H148" s="8"/>
      <c r="I148" s="8"/>
      <c r="J148" s="8"/>
    </row>
    <row r="149" spans="1:10">
      <c r="A149" s="9" t="s">
        <v>13</v>
      </c>
      <c r="B149" s="8"/>
      <c r="C149" s="8"/>
      <c r="D149" s="8"/>
      <c r="E149" s="8"/>
      <c r="F149" s="8"/>
      <c r="G149" s="8"/>
      <c r="H149" s="8"/>
      <c r="I149" s="8"/>
      <c r="J149" s="8"/>
    </row>
    <row r="150" spans="1:10" ht="15">
      <c r="A150" s="10" t="s">
        <v>20</v>
      </c>
      <c r="B150" s="8"/>
      <c r="C150" s="8"/>
      <c r="D150" s="8"/>
      <c r="E150" s="8"/>
      <c r="F150" s="8"/>
      <c r="G150" s="8"/>
      <c r="H150" s="8"/>
      <c r="I150" s="8"/>
      <c r="J150" s="8"/>
    </row>
    <row r="151" spans="1:10">
      <c r="A151" s="8" t="s">
        <v>103</v>
      </c>
      <c r="B151" s="18">
        <v>1106657</v>
      </c>
      <c r="C151" s="8" t="s">
        <v>73</v>
      </c>
      <c r="D151" s="8" t="s">
        <v>23</v>
      </c>
      <c r="E151" s="8">
        <v>4.7</v>
      </c>
      <c r="F151" s="8">
        <v>0.57999999999999996</v>
      </c>
      <c r="G151" s="8">
        <v>1.01</v>
      </c>
      <c r="H151" s="8">
        <v>0.26</v>
      </c>
      <c r="I151" s="8">
        <v>238.21</v>
      </c>
      <c r="J151" s="8">
        <v>0</v>
      </c>
    </row>
    <row r="152" spans="1:10">
      <c r="A152" s="8" t="s">
        <v>104</v>
      </c>
      <c r="B152" s="18">
        <v>1136753</v>
      </c>
      <c r="C152" s="8" t="s">
        <v>73</v>
      </c>
      <c r="D152" s="8" t="s">
        <v>23</v>
      </c>
      <c r="E152" s="8">
        <v>4</v>
      </c>
      <c r="F152" s="8">
        <v>6.97</v>
      </c>
      <c r="G152" s="8">
        <v>1.73</v>
      </c>
      <c r="H152" s="8">
        <v>0.81</v>
      </c>
      <c r="I152" s="11">
        <v>1391.53</v>
      </c>
      <c r="J152" s="8">
        <v>0.01</v>
      </c>
    </row>
    <row r="153" spans="1:10">
      <c r="A153" s="8" t="s">
        <v>198</v>
      </c>
      <c r="B153" s="18">
        <v>1120021</v>
      </c>
      <c r="C153" s="8" t="s">
        <v>73</v>
      </c>
      <c r="D153" s="8" t="s">
        <v>23</v>
      </c>
      <c r="E153" s="8">
        <v>3.9</v>
      </c>
      <c r="F153" s="8">
        <v>2.82</v>
      </c>
      <c r="G153" s="8">
        <v>0.68</v>
      </c>
      <c r="H153" s="8">
        <v>0.04</v>
      </c>
      <c r="I153" s="11">
        <v>230.17972</v>
      </c>
      <c r="J153" s="8">
        <v>0</v>
      </c>
    </row>
    <row r="154" spans="1:10" ht="15">
      <c r="A154" s="10" t="s">
        <v>14</v>
      </c>
      <c r="B154" s="8"/>
      <c r="C154" s="8"/>
      <c r="D154" s="8"/>
      <c r="E154" s="8"/>
      <c r="F154" s="8"/>
      <c r="G154" s="8"/>
      <c r="H154" s="8"/>
      <c r="I154" s="8"/>
      <c r="J154" s="8"/>
    </row>
    <row r="155" spans="1:10">
      <c r="A155" s="8" t="s">
        <v>105</v>
      </c>
      <c r="B155" s="18">
        <v>1098920</v>
      </c>
      <c r="C155" s="8" t="s">
        <v>73</v>
      </c>
      <c r="D155" s="8" t="s">
        <v>23</v>
      </c>
      <c r="E155" s="8">
        <v>0</v>
      </c>
      <c r="F155" s="8">
        <v>0</v>
      </c>
      <c r="G155" s="8">
        <v>0</v>
      </c>
      <c r="H155" s="8">
        <v>0.06</v>
      </c>
      <c r="I155" s="11">
        <v>1104.98</v>
      </c>
      <c r="J155" s="8">
        <v>0.01</v>
      </c>
    </row>
    <row r="156" spans="1:10">
      <c r="A156" s="9" t="s">
        <v>16</v>
      </c>
      <c r="B156" s="8"/>
      <c r="C156" s="8"/>
      <c r="D156" s="8"/>
      <c r="E156" s="8"/>
      <c r="F156" s="8"/>
      <c r="G156" s="8"/>
      <c r="H156" s="8"/>
      <c r="I156" s="12">
        <f>SUM(I151:I155)</f>
        <v>2964.8997200000003</v>
      </c>
      <c r="J156" s="9">
        <v>0.02</v>
      </c>
    </row>
    <row r="157" spans="1:10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ht="15.75">
      <c r="A158" s="13" t="s">
        <v>106</v>
      </c>
      <c r="B158" s="8"/>
      <c r="C158" s="8"/>
      <c r="D158" s="8"/>
      <c r="E158" s="8"/>
      <c r="F158" s="8"/>
      <c r="G158" s="8"/>
      <c r="H158" s="8"/>
      <c r="I158" s="14">
        <v>2964.8997200000003</v>
      </c>
      <c r="J158" s="13">
        <v>0.02</v>
      </c>
    </row>
    <row r="159" spans="1:10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ht="15.75">
      <c r="A160" s="13" t="s">
        <v>107</v>
      </c>
      <c r="B160" s="8"/>
      <c r="C160" s="8"/>
      <c r="D160" s="8"/>
      <c r="E160" s="8"/>
      <c r="F160" s="8"/>
      <c r="G160" s="8"/>
      <c r="H160" s="8"/>
      <c r="I160" s="14">
        <f>I158+I146+I109+I101+I93+I85+I77+I68+I60+I52+I43+I27+I18</f>
        <v>432573.96625999996</v>
      </c>
      <c r="J160" s="14">
        <f>J158+J146+J109+J101+J93+J85+J77+J68+J60+J52+J43+J27+J18</f>
        <v>4.4399999999999995</v>
      </c>
    </row>
    <row r="161" spans="9:10">
      <c r="I161" s="5"/>
      <c r="J161" s="5"/>
    </row>
    <row r="162" spans="9:10">
      <c r="I162" s="5"/>
      <c r="J162" s="5"/>
    </row>
    <row r="163" spans="9:10">
      <c r="I163" s="5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1</vt:i4>
      </vt:variant>
    </vt:vector>
  </HeadingPairs>
  <TitlesOfParts>
    <vt:vector size="8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  <vt:lpstr>'נספח 1'!WPrint_Area_W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galz</dc:creator>
  <cp:lastModifiedBy>Maayan Zeevi (Nissan)</cp:lastModifiedBy>
  <cp:lastPrinted>2016-08-21T11:18:29Z</cp:lastPrinted>
  <dcterms:created xsi:type="dcterms:W3CDTF">2016-08-10T14:15:41Z</dcterms:created>
  <dcterms:modified xsi:type="dcterms:W3CDTF">2017-08-06T09:18:50Z</dcterms:modified>
</cp:coreProperties>
</file>