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898" firstSheet="5" activeTab="8"/>
  </bookViews>
  <sheets>
    <sheet name="נספח 1" sheetId="1" r:id="rId1"/>
    <sheet name="נספח 2" sheetId="2" r:id="rId2"/>
    <sheet name="נספח 3" sheetId="3" r:id="rId3"/>
    <sheet name="נספח 1 - מרכזית לפיצויים 519" sheetId="6" r:id="rId4"/>
    <sheet name="נספח 1 - פיצויים עד 15% מניות" sheetId="5" r:id="rId5"/>
    <sheet name="נספח 1 - מרכזית לפיצויים שקלי" sheetId="4" r:id="rId6"/>
    <sheet name="נספח 1 - מרכזית צמוד מדד" sheetId="19" r:id="rId7"/>
    <sheet name="נספח 1 - מרכזית לפיצויים שקלי ק" sheetId="20" r:id="rId8"/>
    <sheet name="נספח 1-מרכזית לפיצויים מחקה" sheetId="21" r:id="rId9"/>
    <sheet name="נספח1-פיצויים מחקה מדדים אג&quot;ח" sheetId="22" r:id="rId10"/>
    <sheet name="נספח1-מרכזית לפיצויים מדדי מני " sheetId="23" r:id="rId11"/>
    <sheet name="נספח 1- פיצויים רבת מסלולים" sheetId="28" r:id="rId12"/>
    <sheet name="נספח 1- קמ&quot;פ שקלי קצר" sheetId="29" r:id="rId13"/>
  </sheets>
  <calcPr calcId="145621"/>
</workbook>
</file>

<file path=xl/calcChain.xml><?xml version="1.0" encoding="utf-8"?>
<calcChain xmlns="http://schemas.openxmlformats.org/spreadsheetml/2006/main">
  <c r="C17" i="2" l="1"/>
  <c r="C11" i="1" l="1"/>
  <c r="C7" i="1"/>
  <c r="C39" i="3" l="1"/>
  <c r="C6" i="1" l="1"/>
  <c r="C26" i="1"/>
  <c r="C24" i="1"/>
  <c r="C22" i="1"/>
  <c r="C23" i="1"/>
  <c r="C21" i="1"/>
  <c r="C20" i="1"/>
  <c r="C19" i="1"/>
  <c r="C16" i="1"/>
  <c r="C15" i="1"/>
  <c r="C14" i="1"/>
  <c r="C10" i="1"/>
  <c r="C38" i="1" l="1"/>
  <c r="C32" i="1" l="1"/>
  <c r="C51" i="3"/>
  <c r="C23" i="3"/>
  <c r="C38" i="2"/>
  <c r="C52" i="3" l="1"/>
  <c r="C35" i="1" l="1"/>
  <c r="C36" i="1"/>
</calcChain>
</file>

<file path=xl/sharedStrings.xml><?xml version="1.0" encoding="utf-8"?>
<sst xmlns="http://schemas.openxmlformats.org/spreadsheetml/2006/main" count="413" uniqueCount="103">
  <si>
    <t>אלפי ש"ח</t>
  </si>
  <si>
    <t>1. סה"כ עמלות קנייה ומכירה</t>
  </si>
  <si>
    <t>א.סך עמלות קנייה ומכירה לצדדים קשורים</t>
  </si>
  <si>
    <t>ב.סך עמלות קנייה ומכירה לצדדים שאינם קשורים</t>
  </si>
  <si>
    <t>2. סה"כ עמלות קסטודיאן</t>
  </si>
  <si>
    <t>א.סך עמלות קסטודיאן לצדדים קשורים</t>
  </si>
  <si>
    <t>ב.סך עמלות קסטודיאן לצדדים שאינם קשורים</t>
  </si>
  <si>
    <t>3. סה"כ מהשקעות לא סחירות</t>
  </si>
  <si>
    <t>א.סך הוצאות הנובעות מהשקעה בניירות ערך לא סחירים שאינם לצורך מימון פרויקטים לתשתיות</t>
  </si>
  <si>
    <t>ב. סך הוצאות הנובעות ממימון פרוייקטים לתשתיות</t>
  </si>
  <si>
    <t>ג. סך הוצאות הנובעות מהשקעה בזכויות מקרקעין</t>
  </si>
  <si>
    <t>4. סה"כ עמלות ניהול חיצוני</t>
  </si>
  <si>
    <t xml:space="preserve">א.סך תשלומים הנובעים מהשקעה בקרנות השקעה בישראל </t>
  </si>
  <si>
    <t>ב. סך תשלומים הנובעים מהשקעה בקרנות השקעה בחו"ל</t>
  </si>
  <si>
    <t>ג.סך תשלומים למנהלי תיקים ישראלים בגין השקעה בחו"ל</t>
  </si>
  <si>
    <t xml:space="preserve">ד. סך תשלומים למנהלי תיקים זרים </t>
  </si>
  <si>
    <t>ה.סך תשלומים בגין השקעה בתעודות סל ישראליות</t>
  </si>
  <si>
    <t>ו.סך תשלומים בגין השקעה בתעודות סל זרות</t>
  </si>
  <si>
    <t>ז.סך תשלומים בגין השקעה בקרנות נאמנות ישראליות</t>
  </si>
  <si>
    <t>ח.סך תשלומים בגין השקעה בקרנות נאמנות זרות</t>
  </si>
  <si>
    <t>5. סה"כ הוצאות אחרות</t>
  </si>
  <si>
    <t>א.סך הוצאות בעד ניהול תביעות</t>
  </si>
  <si>
    <t>ב.סך הוצאות בעד מתן משכנתאות</t>
  </si>
  <si>
    <t>7. שיעור הוצאות ישירות</t>
  </si>
  <si>
    <t>סך נכסים לסוף שנה קודמת</t>
  </si>
  <si>
    <t>ברוקארז'- עמלות קנייה ומכירה בגין ביצוע עסקאות בניירות ערך סחירים</t>
  </si>
  <si>
    <t>צדדים קשורים</t>
  </si>
  <si>
    <t>צדדים שאינם קשורים</t>
  </si>
  <si>
    <t>סך עמלות ברוקראז'</t>
  </si>
  <si>
    <t>עמלות קסטודיאן</t>
  </si>
  <si>
    <t>סך עמלות קסטודיאן</t>
  </si>
  <si>
    <t>הוצאה הנובעת מהשקעה בניירות ערך לא סחירים או ממתן הלוואה</t>
  </si>
  <si>
    <t>סך הוצאות הנובעות מהשקעה בניירות ערך לא סחירים או ממתן הלוואה</t>
  </si>
  <si>
    <t>הוצאה הנובעת מהשקעה בזכויות מקרקעין</t>
  </si>
  <si>
    <t>סך הוצאות הנובעות מהשקעה בזכויות מקרקעין</t>
  </si>
  <si>
    <t>הוצאה הנובעת בעד ניהול תביעה או תובענה</t>
  </si>
  <si>
    <t>סך הוצאות הנובעות בעד ניהול תביעה או תובענה</t>
  </si>
  <si>
    <t>הוצאה הנובעת ממתן משכנתא</t>
  </si>
  <si>
    <t>סך הוצאות בעד מתן משכנתאות</t>
  </si>
  <si>
    <t>סך הכל עמלות והוצאות</t>
  </si>
  <si>
    <t>סך הכל נכסים לסוף שנה קודמת</t>
  </si>
  <si>
    <t>סך תשלומים הנובעים מהשקעה בקרנות השקעה</t>
  </si>
  <si>
    <t>תשלום למנהל תיקים ישראלי</t>
  </si>
  <si>
    <t>סך תשלומים למנהלי תיקים ישראליים</t>
  </si>
  <si>
    <t>סך תשלום למנהלי תיקים זרים</t>
  </si>
  <si>
    <t>תשלום בגין השקעה בקרנות נאמנות</t>
  </si>
  <si>
    <t>קרן נאמנות ישראלית</t>
  </si>
  <si>
    <t>קרן חוץ</t>
  </si>
  <si>
    <t>סך תשלומים בגין השקעה בקרנות נאמנות</t>
  </si>
  <si>
    <t>תשלום בגין השקעה בתעודות סל</t>
  </si>
  <si>
    <t>תעודת סל ישראלית</t>
  </si>
  <si>
    <t>תעודת סל זרה</t>
  </si>
  <si>
    <t>סך הכל עמלות ניהול חיצוני</t>
  </si>
  <si>
    <r>
      <t>6. סה"כ הוצאות ישירות</t>
    </r>
    <r>
      <rPr>
        <sz val="10"/>
        <color theme="1"/>
        <rFont val="David"/>
        <family val="2"/>
        <charset val="177"/>
      </rPr>
      <t xml:space="preserve"> (סיכום סעיפים 1 עד 5)</t>
    </r>
  </si>
  <si>
    <r>
      <t>ד.</t>
    </r>
    <r>
      <rPr>
        <sz val="7"/>
        <color theme="1"/>
        <rFont val="David"/>
        <family val="2"/>
        <charset val="177"/>
      </rPr>
      <t xml:space="preserve">        </t>
    </r>
    <r>
      <rPr>
        <sz val="10"/>
        <color theme="1"/>
        <rFont val="David"/>
        <family val="2"/>
        <charset val="177"/>
      </rPr>
      <t>שיעור סך הוצאות ישירות מסך נכסים לסוף שנה קודמת (באחוזים) (סעיף 6 חלקי סך נכסים לתום שנה קודמת)</t>
    </r>
  </si>
  <si>
    <r>
      <t>(3)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אחרים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</si>
  <si>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נשואה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</si>
  <si>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מזרחי</t>
    </r>
  </si>
  <si>
    <r>
      <t>(1)</t>
    </r>
    <r>
      <rPr>
        <sz val="7"/>
        <color theme="1"/>
        <rFont val="David"/>
        <family val="2"/>
        <charset val="177"/>
      </rPr>
      <t xml:space="preserve">      </t>
    </r>
    <r>
      <rPr>
        <sz val="10"/>
        <color theme="1"/>
        <rFont val="David"/>
        <family val="2"/>
        <charset val="177"/>
      </rPr>
      <t>תביעות עמיתים</t>
    </r>
  </si>
  <si>
    <t>אקסלנס מרכזית לפיצויים</t>
  </si>
  <si>
    <t>אקסלנס מרכזית לפיצויים עד 15% מניות</t>
  </si>
  <si>
    <t>אקסלנס מרכזית לפיצויים שקלי</t>
  </si>
  <si>
    <t>אקסלנס מרכזית לפיצויים צמוד מדד</t>
  </si>
  <si>
    <t>הראל סל</t>
  </si>
  <si>
    <t>BlackRock</t>
  </si>
  <si>
    <t>State Street</t>
  </si>
  <si>
    <t>מרכזית לפיצויים</t>
  </si>
  <si>
    <t>א.       שיעור סך ההוצאות הישירות, שההוצאה בגינן מותרת לפי התקנות (באחוזים) (סיכום סעיפים 3א, 4, 5ב חלקי סך הנכסים)</t>
  </si>
  <si>
    <t>IBI</t>
  </si>
  <si>
    <t>תשלום הנובע מהשקעה בקרנות השקעה בארץ</t>
  </si>
  <si>
    <t>תשלום הנובע מהשקעה בקרנות השקעה בחול</t>
  </si>
  <si>
    <t>Sphera GP LP</t>
  </si>
  <si>
    <t>סך תשלומים בגין השקעה בתעודות סל</t>
  </si>
  <si>
    <t>513026484-00000000000801-0000-000</t>
  </si>
  <si>
    <t>קרן א'</t>
  </si>
  <si>
    <t>קרן ב'</t>
  </si>
  <si>
    <t>קרן ג'</t>
  </si>
  <si>
    <t>קרן ד'</t>
  </si>
  <si>
    <t>קרן ה'</t>
  </si>
  <si>
    <t>קרן ו'</t>
  </si>
  <si>
    <t>אחרים</t>
  </si>
  <si>
    <t>קרן ז'</t>
  </si>
  <si>
    <t xml:space="preserve">אקסלנס גמל מסלולית לפיצויים רבת מסלולים </t>
  </si>
  <si>
    <t>לאומי</t>
  </si>
  <si>
    <t>לידר</t>
  </si>
  <si>
    <t>מיטב</t>
  </si>
  <si>
    <t>פסגות</t>
  </si>
  <si>
    <t>אקסלנס קמ"פ שקלי קצר</t>
  </si>
  <si>
    <t>אקסלנס מרכזית לפיצויים שקלי קצר</t>
  </si>
  <si>
    <t>סם מרכזית לפיצויים מחקה מדדי אג"ח</t>
  </si>
  <si>
    <t>מרכזית לפיצוים מחקה מדדי מניות</t>
  </si>
  <si>
    <t>נספח 1- סך התשלומים ששולמו בעד כל סוג של הוצאה ישירה למחצית השנה או לתקופה המסתיימת ביום 30.06.2016</t>
  </si>
  <si>
    <t>נספח 2 – פרוט עמלות והוצאות למחצית השנה או לשנה המסתיימת ביום: 30.06.2016</t>
  </si>
  <si>
    <t>נספח 3 - פירוט עמלות ניהול חיצוני למחצית השנה או לשנה המסתיימת ביום: 30.06.2016</t>
  </si>
  <si>
    <t>אופנהמייר</t>
  </si>
  <si>
    <t>תכלית</t>
  </si>
  <si>
    <t>Invesco Ltd</t>
  </si>
  <si>
    <t>Nordea Bank AB</t>
  </si>
  <si>
    <t>Sparx Group Co Ltd</t>
  </si>
  <si>
    <t>מגדל ביטוח</t>
  </si>
  <si>
    <t>פועלים אי.בי.אי</t>
  </si>
  <si>
    <t>(3)      אחרים</t>
  </si>
  <si>
    <t xml:space="preserve">אקסלנס קסם מרכזית לפיצויים מחקה מדדים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</si>
</sst>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_(* #,##0_);_(* \(#,##0\);_(* &quot;-&quot;??_);_(@_)"/>
    <numFmt numFmtId="167" formatCode="#,##0_ ;\-#,##0\ "/>
    <numFmt numFmtId="168" formatCode="_ * #,##0.000_ ;_ * \-#,##0.000_ ;_ * &quot;-&quot;??_ ;_ @_ "/>
  </numFmts>
  <fonts count="13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charset val="177"/>
      <scheme val="minor"/>
    </font>
    <font>
      <b/>
      <sz val="10"/>
      <color theme="1"/>
      <name val="David"/>
      <family val="2"/>
      <charset val="177"/>
    </font>
    <font>
      <sz val="10"/>
      <color theme="1"/>
      <name val="David"/>
      <family val="2"/>
      <charset val="177"/>
    </font>
    <font>
      <b/>
      <sz val="10"/>
      <color rgb="FF000080"/>
      <name val="David"/>
      <family val="2"/>
      <charset val="177"/>
    </font>
    <font>
      <sz val="11"/>
      <color theme="1"/>
      <name val="David"/>
      <family val="2"/>
      <charset val="177"/>
    </font>
    <font>
      <sz val="13"/>
      <color theme="1"/>
      <name val="David"/>
      <family val="2"/>
      <charset val="177"/>
    </font>
    <font>
      <sz val="11"/>
      <color rgb="FF000080"/>
      <name val="David"/>
      <family val="2"/>
      <charset val="177"/>
    </font>
    <font>
      <sz val="7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808080"/>
      </bottom>
      <diagonal/>
    </border>
    <border>
      <left style="thin">
        <color indexed="64"/>
      </left>
      <right style="thin">
        <color indexed="64"/>
      </right>
      <top/>
      <bottom style="medium">
        <color rgb="FF80808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808080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9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0" fontId="11" fillId="0" borderId="0"/>
    <xf numFmtId="0" fontId="1" fillId="0" borderId="0"/>
    <xf numFmtId="43" fontId="1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</cellStyleXfs>
  <cellXfs count="56">
    <xf numFmtId="0" fontId="0" fillId="0" borderId="0" xfId="0"/>
    <xf numFmtId="0" fontId="2" fillId="0" borderId="0" xfId="0" applyFont="1" applyAlignment="1">
      <alignment horizontal="right" vertical="center" readingOrder="2"/>
    </xf>
    <xf numFmtId="0" fontId="2" fillId="2" borderId="1" xfId="0" applyFont="1" applyFill="1" applyBorder="1" applyAlignment="1">
      <alignment horizontal="justify" vertical="center" wrapText="1" readingOrder="2"/>
    </xf>
    <xf numFmtId="0" fontId="4" fillId="2" borderId="2" xfId="0" applyFont="1" applyFill="1" applyBorder="1" applyAlignment="1">
      <alignment horizontal="right" vertical="center" wrapText="1" readingOrder="2"/>
    </xf>
    <xf numFmtId="0" fontId="2" fillId="2" borderId="4" xfId="0" applyFont="1" applyFill="1" applyBorder="1" applyAlignment="1">
      <alignment horizontal="right" vertical="center" wrapText="1" readingOrder="2"/>
    </xf>
    <xf numFmtId="0" fontId="3" fillId="2" borderId="4" xfId="0" applyFont="1" applyFill="1" applyBorder="1" applyAlignment="1">
      <alignment horizontal="right" vertical="center" wrapText="1" readingOrder="2"/>
    </xf>
    <xf numFmtId="0" fontId="5" fillId="0" borderId="0" xfId="0" applyFont="1"/>
    <xf numFmtId="0" fontId="6" fillId="2" borderId="3" xfId="0" applyFont="1" applyFill="1" applyBorder="1" applyAlignment="1">
      <alignment horizontal="justify" vertical="center" wrapText="1" readingOrder="2"/>
    </xf>
    <xf numFmtId="0" fontId="5" fillId="0" borderId="0" xfId="0" applyFont="1" applyAlignment="1">
      <alignment horizontal="right" readingOrder="2"/>
    </xf>
    <xf numFmtId="0" fontId="9" fillId="2" borderId="4" xfId="0" applyFont="1" applyFill="1" applyBorder="1" applyAlignment="1">
      <alignment horizontal="right" vertical="center" wrapText="1" readingOrder="2"/>
    </xf>
    <xf numFmtId="0" fontId="4" fillId="2" borderId="4" xfId="0" applyFont="1" applyFill="1" applyBorder="1" applyAlignment="1">
      <alignment horizontal="right" vertical="center" wrapText="1" readingOrder="2"/>
    </xf>
    <xf numFmtId="0" fontId="7" fillId="2" borderId="4" xfId="0" applyFont="1" applyFill="1" applyBorder="1" applyAlignment="1">
      <alignment horizontal="right" vertical="center" wrapText="1" readingOrder="2"/>
    </xf>
    <xf numFmtId="0" fontId="5" fillId="0" borderId="0" xfId="0" applyFont="1" applyAlignment="1">
      <alignment horizontal="right"/>
    </xf>
    <xf numFmtId="0" fontId="11" fillId="0" borderId="0" xfId="2" applyFont="1" applyFill="1" applyAlignment="1">
      <alignment horizontal="right"/>
    </xf>
    <xf numFmtId="0" fontId="12" fillId="0" borderId="0" xfId="2" applyFont="1" applyFill="1"/>
    <xf numFmtId="164" fontId="6" fillId="3" borderId="3" xfId="1" applyNumberFormat="1" applyFont="1" applyFill="1" applyBorder="1" applyAlignment="1">
      <alignment horizontal="justify" vertical="center" wrapText="1" readingOrder="2"/>
    </xf>
    <xf numFmtId="1" fontId="6" fillId="3" borderId="3" xfId="0" applyNumberFormat="1" applyFont="1" applyFill="1" applyBorder="1" applyAlignment="1">
      <alignment horizontal="justify" vertical="center" wrapText="1" readingOrder="2"/>
    </xf>
    <xf numFmtId="164" fontId="0" fillId="0" borderId="0" xfId="0" applyNumberFormat="1"/>
    <xf numFmtId="0" fontId="0" fillId="0" borderId="0" xfId="0" applyFill="1" applyBorder="1"/>
    <xf numFmtId="165" fontId="0" fillId="0" borderId="0" xfId="1" applyNumberFormat="1" applyFont="1" applyFill="1" applyBorder="1"/>
    <xf numFmtId="165" fontId="11" fillId="0" borderId="0" xfId="1" applyNumberFormat="1" applyFont="1" applyFill="1" applyBorder="1"/>
    <xf numFmtId="0" fontId="2" fillId="2" borderId="2" xfId="0" applyFont="1" applyFill="1" applyBorder="1" applyAlignment="1">
      <alignment horizontal="justify" vertical="center" wrapText="1" readingOrder="2"/>
    </xf>
    <xf numFmtId="0" fontId="6" fillId="2" borderId="4" xfId="0" applyFont="1" applyFill="1" applyBorder="1" applyAlignment="1">
      <alignment horizontal="justify" vertical="center" wrapText="1" readingOrder="2"/>
    </xf>
    <xf numFmtId="0" fontId="4" fillId="2" borderId="6" xfId="0" applyFont="1" applyFill="1" applyBorder="1" applyAlignment="1">
      <alignment horizontal="right" vertical="center" wrapText="1" readingOrder="2"/>
    </xf>
    <xf numFmtId="0" fontId="2" fillId="2" borderId="7" xfId="0" applyFont="1" applyFill="1" applyBorder="1" applyAlignment="1">
      <alignment horizontal="right" vertical="center" wrapText="1" readingOrder="2"/>
    </xf>
    <xf numFmtId="0" fontId="3" fillId="2" borderId="7" xfId="0" applyFont="1" applyFill="1" applyBorder="1" applyAlignment="1">
      <alignment horizontal="right" vertical="center" wrapText="1" readingOrder="2"/>
    </xf>
    <xf numFmtId="0" fontId="2" fillId="2" borderId="8" xfId="0" applyFont="1" applyFill="1" applyBorder="1" applyAlignment="1">
      <alignment horizontal="right" vertical="center" wrapText="1" readingOrder="2"/>
    </xf>
    <xf numFmtId="0" fontId="9" fillId="2" borderId="7" xfId="0" applyFont="1" applyFill="1" applyBorder="1" applyAlignment="1">
      <alignment horizontal="right" vertical="center" wrapText="1" readingOrder="2"/>
    </xf>
    <xf numFmtId="0" fontId="2" fillId="2" borderId="9" xfId="0" applyFont="1" applyFill="1" applyBorder="1" applyAlignment="1">
      <alignment horizontal="right" vertical="center" wrapText="1" readingOrder="2"/>
    </xf>
    <xf numFmtId="164" fontId="6" fillId="3" borderId="4" xfId="1" applyNumberFormat="1" applyFont="1" applyFill="1" applyBorder="1" applyAlignment="1">
      <alignment horizontal="justify" vertical="center" wrapText="1" readingOrder="2"/>
    </xf>
    <xf numFmtId="10" fontId="6" fillId="3" borderId="5" xfId="3" applyNumberFormat="1" applyFont="1" applyFill="1" applyBorder="1" applyAlignment="1">
      <alignment horizontal="justify" vertical="center" wrapText="1" readingOrder="2"/>
    </xf>
    <xf numFmtId="43" fontId="6" fillId="3" borderId="3" xfId="0" applyNumberFormat="1" applyFont="1" applyFill="1" applyBorder="1" applyAlignment="1">
      <alignment horizontal="justify" vertical="center" wrapText="1" readingOrder="2"/>
    </xf>
    <xf numFmtId="0" fontId="0" fillId="0" borderId="0" xfId="0" applyNumberFormat="1" applyFill="1"/>
    <xf numFmtId="0" fontId="0" fillId="0" borderId="0" xfId="0" applyFill="1"/>
    <xf numFmtId="0" fontId="0" fillId="0" borderId="0" xfId="0" applyNumberFormat="1"/>
    <xf numFmtId="164" fontId="6" fillId="2" borderId="3" xfId="1" applyNumberFormat="1" applyFont="1" applyFill="1" applyBorder="1" applyAlignment="1">
      <alignment horizontal="justify" vertical="center" wrapText="1" readingOrder="2"/>
    </xf>
    <xf numFmtId="164" fontId="6" fillId="3" borderId="3" xfId="0" applyNumberFormat="1" applyFont="1" applyFill="1" applyBorder="1" applyAlignment="1">
      <alignment horizontal="justify" vertical="center" wrapText="1" readingOrder="2"/>
    </xf>
    <xf numFmtId="164" fontId="6" fillId="2" borderId="3" xfId="0" applyNumberFormat="1" applyFont="1" applyFill="1" applyBorder="1" applyAlignment="1">
      <alignment horizontal="justify" vertical="center" wrapText="1" readingOrder="2"/>
    </xf>
    <xf numFmtId="164" fontId="6" fillId="2" borderId="4" xfId="1" applyNumberFormat="1" applyFont="1" applyFill="1" applyBorder="1" applyAlignment="1">
      <alignment horizontal="justify" vertical="center" wrapText="1" readingOrder="2"/>
    </xf>
    <xf numFmtId="0" fontId="2" fillId="2" borderId="10" xfId="0" applyFont="1" applyFill="1" applyBorder="1" applyAlignment="1">
      <alignment horizontal="right" vertical="center" wrapText="1" readingOrder="2"/>
    </xf>
    <xf numFmtId="164" fontId="6" fillId="0" borderId="4" xfId="1" applyNumberFormat="1" applyFont="1" applyFill="1" applyBorder="1" applyAlignment="1">
      <alignment horizontal="justify" vertical="center" wrapText="1" readingOrder="2"/>
    </xf>
    <xf numFmtId="1" fontId="6" fillId="0" borderId="3" xfId="0" applyNumberFormat="1" applyFont="1" applyFill="1" applyBorder="1" applyAlignment="1">
      <alignment horizontal="justify" vertical="center" wrapText="1" readingOrder="2"/>
    </xf>
    <xf numFmtId="1" fontId="6" fillId="2" borderId="3" xfId="0" applyNumberFormat="1" applyFont="1" applyFill="1" applyBorder="1" applyAlignment="1">
      <alignment horizontal="justify" vertical="center" wrapText="1" readingOrder="2"/>
    </xf>
    <xf numFmtId="1" fontId="6" fillId="3" borderId="3" xfId="1" applyNumberFormat="1" applyFont="1" applyFill="1" applyBorder="1" applyAlignment="1">
      <alignment horizontal="justify" vertical="center" wrapText="1" readingOrder="2"/>
    </xf>
    <xf numFmtId="0" fontId="3" fillId="2" borderId="8" xfId="0" applyFont="1" applyFill="1" applyBorder="1" applyAlignment="1">
      <alignment horizontal="right" vertical="center" wrapText="1" readingOrder="2"/>
    </xf>
    <xf numFmtId="0" fontId="9" fillId="2" borderId="11" xfId="0" applyFont="1" applyFill="1" applyBorder="1" applyAlignment="1">
      <alignment horizontal="right" vertical="center" wrapText="1" readingOrder="2"/>
    </xf>
    <xf numFmtId="164" fontId="6" fillId="0" borderId="3" xfId="1" applyNumberFormat="1" applyFont="1" applyFill="1" applyBorder="1" applyAlignment="1">
      <alignment horizontal="justify" vertical="center" wrapText="1" readingOrder="2"/>
    </xf>
    <xf numFmtId="164" fontId="6" fillId="0" borderId="3" xfId="0" applyNumberFormat="1" applyFont="1" applyFill="1" applyBorder="1" applyAlignment="1">
      <alignment horizontal="justify" vertical="center" wrapText="1" readingOrder="2"/>
    </xf>
    <xf numFmtId="10" fontId="6" fillId="0" borderId="5" xfId="3" applyNumberFormat="1" applyFont="1" applyFill="1" applyBorder="1" applyAlignment="1">
      <alignment horizontal="justify" vertical="center" wrapText="1" readingOrder="2"/>
    </xf>
    <xf numFmtId="0" fontId="5" fillId="0" borderId="0" xfId="0" applyFont="1" applyFill="1"/>
    <xf numFmtId="0" fontId="2" fillId="0" borderId="0" xfId="0" applyFont="1" applyFill="1" applyAlignment="1">
      <alignment horizontal="right" vertical="center" readingOrder="2"/>
    </xf>
    <xf numFmtId="166" fontId="10" fillId="0" borderId="12" xfId="1" applyNumberFormat="1" applyBorder="1"/>
    <xf numFmtId="167" fontId="6" fillId="0" borderId="3" xfId="0" applyNumberFormat="1" applyFont="1" applyFill="1" applyBorder="1" applyAlignment="1">
      <alignment horizontal="justify" vertical="center" wrapText="1" readingOrder="1"/>
    </xf>
    <xf numFmtId="167" fontId="6" fillId="3" borderId="3" xfId="0" applyNumberFormat="1" applyFont="1" applyFill="1" applyBorder="1" applyAlignment="1">
      <alignment horizontal="justify" vertical="center" wrapText="1" readingOrder="1"/>
    </xf>
    <xf numFmtId="167" fontId="6" fillId="3" borderId="3" xfId="1" applyNumberFormat="1" applyFont="1" applyFill="1" applyBorder="1" applyAlignment="1">
      <alignment horizontal="justify" vertical="center" wrapText="1" readingOrder="1"/>
    </xf>
    <xf numFmtId="168" fontId="6" fillId="0" borderId="4" xfId="1" applyNumberFormat="1" applyFont="1" applyFill="1" applyBorder="1" applyAlignment="1">
      <alignment horizontal="justify" vertical="center" wrapText="1" readingOrder="2"/>
    </xf>
  </cellXfs>
  <cellStyles count="9">
    <cellStyle name="Comma" xfId="1" builtinId="3"/>
    <cellStyle name="Comma 2" xfId="8"/>
    <cellStyle name="Comma 3" xfId="6"/>
    <cellStyle name="Normal" xfId="0" builtinId="0"/>
    <cellStyle name="Normal 2" xfId="2"/>
    <cellStyle name="Normal 3" xfId="7"/>
    <cellStyle name="Normal 4" xfId="4"/>
    <cellStyle name="Normal 5" xfId="5"/>
    <cellStyle name="Percent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rightToLeft="1" workbookViewId="0">
      <selection activeCell="C6" sqref="C6:C7"/>
    </sheetView>
  </sheetViews>
  <sheetFormatPr defaultColWidth="37" defaultRowHeight="15" x14ac:dyDescent="0.25"/>
  <cols>
    <col min="1" max="1" width="6.5" customWidth="1"/>
    <col min="2" max="2" width="37" style="12"/>
    <col min="3" max="3" width="37" style="6"/>
  </cols>
  <sheetData>
    <row r="1" spans="2:4" ht="16.5" x14ac:dyDescent="0.25">
      <c r="B1" s="14" t="s">
        <v>66</v>
      </c>
    </row>
    <row r="2" spans="2:4" x14ac:dyDescent="0.25">
      <c r="B2" s="13" t="s">
        <v>73</v>
      </c>
    </row>
    <row r="3" spans="2:4" ht="15.75" thickBot="1" x14ac:dyDescent="0.3">
      <c r="B3" s="1" t="s">
        <v>91</v>
      </c>
    </row>
    <row r="4" spans="2:4" thickBot="1" x14ac:dyDescent="0.25">
      <c r="B4" s="3"/>
      <c r="C4" s="2" t="s">
        <v>0</v>
      </c>
    </row>
    <row r="5" spans="2:4" ht="17.25" thickBot="1" x14ac:dyDescent="0.25">
      <c r="B5" s="10" t="s">
        <v>1</v>
      </c>
      <c r="C5" s="7"/>
    </row>
    <row r="6" spans="2:4" ht="17.25" thickBot="1" x14ac:dyDescent="0.25">
      <c r="B6" s="5" t="s">
        <v>2</v>
      </c>
      <c r="C6" s="15">
        <f>'נספח 1 - מרכזית לפיצויים 519'!C5+'נספח 1 - פיצויים עד 15% מניות'!C5+'נספח 1 - מרכזית לפיצויים שקלי'!C5+'נספח 1 - מרכזית צמוד מדד'!C5+'נספח 1 - מרכזית לפיצויים שקלי ק'!C5+'נספח 1-מרכזית לפיצויים מחקה'!C5+'נספח1-פיצויים מחקה מדדים אג"ח'!C5+'נספח1-מרכזית לפיצויים מדדי מני '!C5+'נספח 1- פיצויים רבת מסלולים'!C5</f>
        <v>265.81325453051136</v>
      </c>
    </row>
    <row r="7" spans="2:4" ht="17.25" thickBot="1" x14ac:dyDescent="0.25">
      <c r="B7" s="5" t="s">
        <v>3</v>
      </c>
      <c r="C7" s="15">
        <f>'נספח 1 - מרכזית לפיצויים 519'!C6+'נספח 1 - פיצויים עד 15% מניות'!C6+'נספח 1 - מרכזית לפיצויים שקלי'!C6+'נספח 1 - מרכזית צמוד מדד'!C6+'נספח 1 - מרכזית לפיצויים שקלי ק'!C6+'נספח 1-מרכזית לפיצויים מחקה'!C6+'נספח1-פיצויים מחקה מדדים אג"ח'!C6+'נספח1-מרכזית לפיצויים מדדי מני '!C6+'נספח 1- פיצויים רבת מסלולים'!C6</f>
        <v>60.628284491139986</v>
      </c>
      <c r="D7" s="17"/>
    </row>
    <row r="8" spans="2:4" ht="17.25" thickBot="1" x14ac:dyDescent="0.25">
      <c r="B8" s="5"/>
      <c r="C8" s="7"/>
    </row>
    <row r="9" spans="2:4" ht="17.25" thickBot="1" x14ac:dyDescent="0.25">
      <c r="B9" s="10" t="s">
        <v>4</v>
      </c>
      <c r="C9" s="7"/>
    </row>
    <row r="10" spans="2:4" ht="17.25" thickBot="1" x14ac:dyDescent="0.25">
      <c r="B10" s="5" t="s">
        <v>5</v>
      </c>
      <c r="C10" s="15">
        <f>'נספח 1 - מרכזית לפיצויים 519'!C9+'נספח 1 - פיצויים עד 15% מניות'!C9+'נספח 1 - מרכזית לפיצויים שקלי'!C9+'נספח 1 - מרכזית צמוד מדד'!C9+'נספח 1 - מרכזית לפיצויים שקלי ק'!C9+'נספח 1-מרכזית לפיצויים מחקה'!C9+'נספח1-פיצויים מחקה מדדים אג"ח'!C9+'נספח1-מרכזית לפיצויים מדדי מני '!C9+'נספח 1- פיצויים רבת מסלולים'!C9</f>
        <v>0</v>
      </c>
    </row>
    <row r="11" spans="2:4" ht="17.25" thickBot="1" x14ac:dyDescent="0.25">
      <c r="B11" s="5" t="s">
        <v>6</v>
      </c>
      <c r="C11" s="15">
        <f>'נספח 1 - מרכזית לפיצויים 519'!C10+'נספח 1 - פיצויים עד 15% מניות'!C10+'נספח 1 - מרכזית לפיצויים שקלי'!C10+'נספח 1 - מרכזית צמוד מדד'!C10+'נספח 1 - מרכזית לפיצויים שקלי ק'!C10+'נספח 1-מרכזית לפיצויים מחקה'!C10+'נספח1-פיצויים מחקה מדדים אג"ח'!C10+'נספח1-מרכזית לפיצויים מדדי מני '!C10+'נספח 1- פיצויים רבת מסלולים'!C10+'נספח 1- קמ"פ שקלי קצר'!C10</f>
        <v>38.777382751999994</v>
      </c>
    </row>
    <row r="12" spans="2:4" ht="17.25" thickBot="1" x14ac:dyDescent="0.25">
      <c r="B12" s="5"/>
      <c r="C12" s="7"/>
    </row>
    <row r="13" spans="2:4" ht="17.25" thickBot="1" x14ac:dyDescent="0.25">
      <c r="B13" s="10" t="s">
        <v>7</v>
      </c>
      <c r="C13" s="7"/>
    </row>
    <row r="14" spans="2:4" ht="27" customHeight="1" thickBot="1" x14ac:dyDescent="0.25">
      <c r="B14" s="5" t="s">
        <v>8</v>
      </c>
      <c r="C14" s="15">
        <f>'נספח 1 - מרכזית לפיצויים 519'!C13+'נספח 1 - פיצויים עד 15% מניות'!C13+'נספח 1 - מרכזית לפיצויים שקלי'!C13+'נספח 1 - מרכזית צמוד מדד'!C13+'נספח 1 - מרכזית לפיצויים שקלי ק'!C13+'נספח 1-מרכזית לפיצויים מחקה'!C13+'נספח1-פיצויים מחקה מדדים אג"ח'!C13+'נספח1-מרכזית לפיצויים מדדי מני '!C13+'נספח 1- פיצויים רבת מסלולים'!C13</f>
        <v>2.5264700000000002</v>
      </c>
    </row>
    <row r="15" spans="2:4" ht="17.25" thickBot="1" x14ac:dyDescent="0.25">
      <c r="B15" s="5" t="s">
        <v>9</v>
      </c>
      <c r="C15" s="15">
        <f>'נספח 1 - מרכזית לפיצויים 519'!C14+'נספח 1 - פיצויים עד 15% מניות'!C14+'נספח 1 - מרכזית לפיצויים שקלי'!C14+'נספח 1 - מרכזית צמוד מדד'!C14+'נספח 1 - מרכזית לפיצויים שקלי ק'!C14+'נספח 1-מרכזית לפיצויים מחקה'!C14+'נספח1-פיצויים מחקה מדדים אג"ח'!C14+'נספח1-מרכזית לפיצויים מדדי מני '!C14+'נספח 1- פיצויים רבת מסלולים'!C14</f>
        <v>0</v>
      </c>
    </row>
    <row r="16" spans="2:4" ht="17.25" thickBot="1" x14ac:dyDescent="0.25">
      <c r="B16" s="5" t="s">
        <v>10</v>
      </c>
      <c r="C16" s="15">
        <f>'נספח 1 - מרכזית לפיצויים 519'!C15+'נספח 1 - פיצויים עד 15% מניות'!C15+'נספח 1 - מרכזית לפיצויים שקלי'!C15+'נספח 1 - מרכזית צמוד מדד'!C15+'נספח 1 - מרכזית לפיצויים שקלי ק'!C15+'נספח 1-מרכזית לפיצויים מחקה'!C15+'נספח1-פיצויים מחקה מדדים אג"ח'!C15+'נספח1-מרכזית לפיצויים מדדי מני '!C15+'נספח 1- פיצויים רבת מסלולים'!C15</f>
        <v>0</v>
      </c>
    </row>
    <row r="17" spans="2:3" ht="17.25" thickBot="1" x14ac:dyDescent="0.25">
      <c r="B17" s="5"/>
      <c r="C17" s="7"/>
    </row>
    <row r="18" spans="2:3" ht="17.25" thickBot="1" x14ac:dyDescent="0.25">
      <c r="B18" s="10" t="s">
        <v>11</v>
      </c>
      <c r="C18" s="7"/>
    </row>
    <row r="19" spans="2:3" ht="17.25" thickBot="1" x14ac:dyDescent="0.25">
      <c r="B19" s="5" t="s">
        <v>12</v>
      </c>
      <c r="C19" s="15">
        <f>'נספח 1 - מרכזית לפיצויים 519'!C18+'נספח 1 - פיצויים עד 15% מניות'!C18+'נספח 1 - מרכזית לפיצויים שקלי'!C18+'נספח 1 - מרכזית צמוד מדד'!C18+'נספח 1 - מרכזית לפיצויים שקלי ק'!C18+'נספח 1-מרכזית לפיצויים מחקה'!C18+'נספח1-פיצויים מחקה מדדים אג"ח'!C18+'נספח1-מרכזית לפיצויים מדדי מני '!C18+'נספח 1- פיצויים רבת מסלולים'!C18</f>
        <v>94.162743349419159</v>
      </c>
    </row>
    <row r="20" spans="2:3" ht="17.25" thickBot="1" x14ac:dyDescent="0.25">
      <c r="B20" s="5" t="s">
        <v>13</v>
      </c>
      <c r="C20" s="15">
        <f>'נספח 1 - מרכזית לפיצויים 519'!C19+'נספח 1 - פיצויים עד 15% מניות'!C19+'נספח 1 - מרכזית לפיצויים שקלי'!C19+'נספח 1 - מרכזית צמוד מדד'!C19+'נספח 1 - מרכזית לפיצויים שקלי ק'!C19+'נספח 1-מרכזית לפיצויים מחקה'!C19+'נספח1-פיצויים מחקה מדדים אג"ח'!C19+'נספח1-מרכזית לפיצויים מדדי מני '!C19+'נספח 1- פיצויים רבת מסלולים'!C19</f>
        <v>248.16146411739228</v>
      </c>
    </row>
    <row r="21" spans="2:3" ht="16.5" customHeight="1" thickBot="1" x14ac:dyDescent="0.25">
      <c r="B21" s="5" t="s">
        <v>14</v>
      </c>
      <c r="C21" s="15">
        <f>'נספח 1 - מרכזית לפיצויים 519'!C20+'נספח 1 - פיצויים עד 15% מניות'!C20+'נספח 1 - מרכזית לפיצויים שקלי'!C20+'נספח 1 - מרכזית צמוד מדד'!C20+'נספח 1 - מרכזית לפיצויים שקלי ק'!C20+'נספח 1-מרכזית לפיצויים מחקה'!C20+'נספח1-פיצויים מחקה מדדים אג"ח'!C20+'נספח1-מרכזית לפיצויים מדדי מני '!C20+'נספח 1- פיצויים רבת מסלולים'!C20</f>
        <v>0</v>
      </c>
    </row>
    <row r="22" spans="2:3" ht="17.25" thickBot="1" x14ac:dyDescent="0.25">
      <c r="B22" s="5" t="s">
        <v>15</v>
      </c>
      <c r="C22" s="15">
        <f>'נספח 1 - מרכזית לפיצויים 519'!C21+'נספח 1 - פיצויים עד 15% מניות'!C21+'נספח 1 - מרכזית לפיצויים שקלי'!C21+'נספח 1 - מרכזית צמוד מדד'!C21+'נספח 1 - מרכזית לפיצויים שקלי ק'!C21+'נספח 1-מרכזית לפיצויים מחקה'!C21+'נספח1-פיצויים מחקה מדדים אג"ח'!C21+'נספח1-מרכזית לפיצויים מדדי מני '!C21+'נספח 1- פיצויים רבת מסלולים'!C21</f>
        <v>0</v>
      </c>
    </row>
    <row r="23" spans="2:3" ht="17.25" thickBot="1" x14ac:dyDescent="0.25">
      <c r="B23" s="5" t="s">
        <v>16</v>
      </c>
      <c r="C23" s="54">
        <f>'נספח 1 - מרכזית לפיצויים 519'!C22+'נספח 1 - פיצויים עד 15% מניות'!C22+'נספח 1 - מרכזית לפיצויים שקלי'!C22+'נספח 1 - מרכזית צמוד מדד'!C22+'נספח 1 - מרכזית לפיצויים שקלי ק'!C22+'נספח 1-מרכזית לפיצויים מחקה'!C22+'נספח1-פיצויים מחקה מדדים אג"ח'!C22+'נספח1-מרכזית לפיצויים מדדי מני '!C22+'נספח 1- פיצויים רבת מסלולים'!C22</f>
        <v>-15.686663215219181</v>
      </c>
    </row>
    <row r="24" spans="2:3" ht="17.25" thickBot="1" x14ac:dyDescent="0.25">
      <c r="B24" s="5" t="s">
        <v>17</v>
      </c>
      <c r="C24" s="15">
        <f>'נספח 1 - מרכזית לפיצויים 519'!C23+'נספח 1 - פיצויים עד 15% מניות'!C23+'נספח 1 - מרכזית לפיצויים שקלי'!C23+'נספח 1 - מרכזית צמוד מדד'!C23+'נספח 1 - מרכזית לפיצויים שקלי ק'!C23+'נספח 1-מרכזית לפיצויים מחקה'!C23+'נספח1-פיצויים מחקה מדדים אג"ח'!C23+'נספח1-מרכזית לפיצויים מדדי מני '!C23+'נספח 1- פיצויים רבת מסלולים'!C23</f>
        <v>2.696974049766486</v>
      </c>
    </row>
    <row r="25" spans="2:3" ht="17.25" thickBot="1" x14ac:dyDescent="0.25">
      <c r="B25" s="5" t="s">
        <v>18</v>
      </c>
      <c r="C25" s="15">
        <v>0</v>
      </c>
    </row>
    <row r="26" spans="2:3" ht="17.25" thickBot="1" x14ac:dyDescent="0.25">
      <c r="B26" s="5" t="s">
        <v>19</v>
      </c>
      <c r="C26" s="15">
        <f>'נספח 1 - מרכזית לפיצויים 519'!C25+'נספח 1 - פיצויים עד 15% מניות'!C25+'נספח 1 - מרכזית לפיצויים שקלי'!C25+'נספח 1 - מרכזית צמוד מדד'!C25+'נספח 1 - מרכזית לפיצויים שקלי ק'!C25+'נספח 1-מרכזית לפיצויים מחקה'!C25+'נספח1-פיצויים מחקה מדדים אג"ח'!C25+'נספח1-מרכזית לפיצויים מדדי מני '!C25+'נספח 1- פיצויים רבת מסלולים'!C25</f>
        <v>125.67807481313142</v>
      </c>
    </row>
    <row r="27" spans="2:3" ht="17.25" thickBot="1" x14ac:dyDescent="0.25">
      <c r="B27" s="5"/>
      <c r="C27" s="7"/>
    </row>
    <row r="28" spans="2:3" ht="17.25" thickBot="1" x14ac:dyDescent="0.25">
      <c r="B28" s="10" t="s">
        <v>20</v>
      </c>
      <c r="C28" s="7"/>
    </row>
    <row r="29" spans="2:3" ht="17.25" thickBot="1" x14ac:dyDescent="0.25">
      <c r="B29" s="5" t="s">
        <v>21</v>
      </c>
      <c r="C29" s="15">
        <v>0</v>
      </c>
    </row>
    <row r="30" spans="2:3" ht="17.25" thickBot="1" x14ac:dyDescent="0.25">
      <c r="B30" s="5" t="s">
        <v>22</v>
      </c>
      <c r="C30" s="15">
        <v>0</v>
      </c>
    </row>
    <row r="31" spans="2:3" ht="17.25" thickBot="1" x14ac:dyDescent="0.25">
      <c r="B31" s="5"/>
      <c r="C31" s="7"/>
    </row>
    <row r="32" spans="2:3" ht="17.25" thickBot="1" x14ac:dyDescent="0.25">
      <c r="B32" s="10" t="s">
        <v>53</v>
      </c>
      <c r="C32" s="15">
        <f>'נספח 1 - מרכזית לפיצויים 519'!C31+'נספח 1 - פיצויים עד 15% מניות'!C31+'נספח 1 - מרכזית לפיצויים שקלי'!C31+'נספח 1 - מרכזית צמוד מדד'!C31+'נספח 1 - מרכזית לפיצויים שקלי ק'!C31+'נספח 1-מרכזית לפיצויים מחקה'!C31+'נספח1-פיצויים מחקה מדדים אג"ח'!C31+'נספח1-מרכזית לפיצויים מדדי מני '!C31+'נספח 1- פיצויים רבת מסלולים'!C31</f>
        <v>823.2757881456597</v>
      </c>
    </row>
    <row r="33" spans="2:3" ht="17.25" thickBot="1" x14ac:dyDescent="0.25">
      <c r="B33" s="11"/>
      <c r="C33" s="7"/>
    </row>
    <row r="34" spans="2:3" ht="17.25" thickBot="1" x14ac:dyDescent="0.25">
      <c r="B34" s="10" t="s">
        <v>23</v>
      </c>
      <c r="C34" s="7"/>
    </row>
    <row r="35" spans="2:3" ht="39" thickBot="1" x14ac:dyDescent="0.25">
      <c r="B35" s="5" t="s">
        <v>67</v>
      </c>
      <c r="C35" s="30">
        <f>(C14+C26++C25+C24+C23+C22+C21+C20+C19)/952651</f>
        <v>4.8027983292358916E-4</v>
      </c>
    </row>
    <row r="36" spans="2:3" ht="39" thickBot="1" x14ac:dyDescent="0.25">
      <c r="B36" s="5" t="s">
        <v>54</v>
      </c>
      <c r="C36" s="30">
        <f>C32/C38</f>
        <v>8.6667838134306396E-4</v>
      </c>
    </row>
    <row r="37" spans="2:3" ht="17.25" thickBot="1" x14ac:dyDescent="0.25">
      <c r="B37" s="5"/>
      <c r="C37" s="7"/>
    </row>
    <row r="38" spans="2:3" ht="17.25" thickBot="1" x14ac:dyDescent="0.25">
      <c r="B38" s="5" t="s">
        <v>24</v>
      </c>
      <c r="C38" s="15">
        <f>'נספח 1 - מרכזית לפיצויים 519'!C37+'נספח 1 - פיצויים עד 15% מניות'!C37+'נספח 1 - מרכזית לפיצויים שקלי'!C37+'נספח 1 - מרכזית צמוד מדד'!C37+'נספח 1 - מרכזית לפיצויים שקלי ק'!C37+'נספח 1-מרכזית לפיצויים מחקה'!C37+'נספח1-פיצויים מחקה מדדים אג"ח'!C37</f>
        <v>949920.76169000007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workbookViewId="0">
      <selection activeCell="C37" sqref="C37"/>
    </sheetView>
  </sheetViews>
  <sheetFormatPr defaultRowHeight="14.25" x14ac:dyDescent="0.2"/>
  <cols>
    <col min="2" max="2" width="44.75" customWidth="1"/>
    <col min="3" max="3" width="27.25" customWidth="1"/>
  </cols>
  <sheetData>
    <row r="1" spans="2:3" ht="16.5" x14ac:dyDescent="0.25">
      <c r="B1" s="14" t="s">
        <v>89</v>
      </c>
      <c r="C1" s="6"/>
    </row>
    <row r="2" spans="2:3" ht="15.75" thickBot="1" x14ac:dyDescent="0.3">
      <c r="B2" s="1" t="s">
        <v>91</v>
      </c>
      <c r="C2" s="6"/>
    </row>
    <row r="3" spans="2:3" ht="15" thickBot="1" x14ac:dyDescent="0.25">
      <c r="B3" s="3"/>
      <c r="C3" s="2" t="s">
        <v>0</v>
      </c>
    </row>
    <row r="4" spans="2:3" ht="17.25" thickBot="1" x14ac:dyDescent="0.25">
      <c r="B4" s="10" t="s">
        <v>1</v>
      </c>
      <c r="C4" s="7"/>
    </row>
    <row r="5" spans="2:3" ht="17.25" thickBot="1" x14ac:dyDescent="0.25">
      <c r="B5" s="5" t="s">
        <v>2</v>
      </c>
      <c r="C5" s="46">
        <v>0</v>
      </c>
    </row>
    <row r="6" spans="2:3" ht="17.25" thickBot="1" x14ac:dyDescent="0.25">
      <c r="B6" s="5" t="s">
        <v>3</v>
      </c>
      <c r="C6" s="46">
        <v>0.39300000000000002</v>
      </c>
    </row>
    <row r="7" spans="2:3" ht="17.25" thickBot="1" x14ac:dyDescent="0.25">
      <c r="B7" s="5"/>
      <c r="C7" s="37">
        <v>0</v>
      </c>
    </row>
    <row r="8" spans="2:3" ht="17.25" thickBot="1" x14ac:dyDescent="0.25">
      <c r="B8" s="10" t="s">
        <v>4</v>
      </c>
      <c r="C8" s="37">
        <v>0</v>
      </c>
    </row>
    <row r="9" spans="2:3" ht="17.25" thickBot="1" x14ac:dyDescent="0.25">
      <c r="B9" s="5" t="s">
        <v>5</v>
      </c>
      <c r="C9" s="36">
        <v>0</v>
      </c>
    </row>
    <row r="10" spans="2:3" ht="17.25" thickBot="1" x14ac:dyDescent="0.25">
      <c r="B10" s="5" t="s">
        <v>6</v>
      </c>
      <c r="C10" s="47">
        <v>0</v>
      </c>
    </row>
    <row r="11" spans="2:3" ht="17.25" thickBot="1" x14ac:dyDescent="0.25">
      <c r="B11" s="5"/>
      <c r="C11" s="37"/>
    </row>
    <row r="12" spans="2:3" ht="17.25" thickBot="1" x14ac:dyDescent="0.25">
      <c r="B12" s="10" t="s">
        <v>7</v>
      </c>
      <c r="C12" s="37"/>
    </row>
    <row r="13" spans="2:3" ht="26.25" thickBot="1" x14ac:dyDescent="0.25">
      <c r="B13" s="5" t="s">
        <v>8</v>
      </c>
      <c r="C13" s="47">
        <v>0</v>
      </c>
    </row>
    <row r="14" spans="2:3" ht="17.25" thickBot="1" x14ac:dyDescent="0.25">
      <c r="B14" s="5" t="s">
        <v>9</v>
      </c>
      <c r="C14" s="36">
        <v>0</v>
      </c>
    </row>
    <row r="15" spans="2:3" ht="17.25" thickBot="1" x14ac:dyDescent="0.25">
      <c r="B15" s="5" t="s">
        <v>10</v>
      </c>
      <c r="C15" s="36">
        <v>0</v>
      </c>
    </row>
    <row r="16" spans="2:3" ht="17.25" thickBot="1" x14ac:dyDescent="0.25">
      <c r="B16" s="5"/>
      <c r="C16" s="37"/>
    </row>
    <row r="17" spans="2:3" ht="17.25" thickBot="1" x14ac:dyDescent="0.25">
      <c r="B17" s="10" t="s">
        <v>11</v>
      </c>
      <c r="C17" s="37"/>
    </row>
    <row r="18" spans="2:3" ht="17.25" thickBot="1" x14ac:dyDescent="0.25">
      <c r="B18" s="5" t="s">
        <v>12</v>
      </c>
      <c r="C18" s="15">
        <v>0</v>
      </c>
    </row>
    <row r="19" spans="2:3" ht="17.25" thickBot="1" x14ac:dyDescent="0.25">
      <c r="B19" s="5" t="s">
        <v>13</v>
      </c>
      <c r="C19" s="15">
        <v>0</v>
      </c>
    </row>
    <row r="20" spans="2:3" ht="17.25" thickBot="1" x14ac:dyDescent="0.25">
      <c r="B20" s="5" t="s">
        <v>14</v>
      </c>
      <c r="C20" s="15">
        <v>0</v>
      </c>
    </row>
    <row r="21" spans="2:3" ht="17.25" thickBot="1" x14ac:dyDescent="0.25">
      <c r="B21" s="5" t="s">
        <v>15</v>
      </c>
      <c r="C21" s="15">
        <v>0</v>
      </c>
    </row>
    <row r="22" spans="2:3" ht="17.25" thickBot="1" x14ac:dyDescent="0.25">
      <c r="B22" s="5" t="s">
        <v>16</v>
      </c>
      <c r="C22" s="15">
        <v>0</v>
      </c>
    </row>
    <row r="23" spans="2:3" ht="17.25" thickBot="1" x14ac:dyDescent="0.25">
      <c r="B23" s="5" t="s">
        <v>17</v>
      </c>
      <c r="C23" s="15">
        <v>0</v>
      </c>
    </row>
    <row r="24" spans="2:3" ht="17.25" thickBot="1" x14ac:dyDescent="0.25">
      <c r="B24" s="5" t="s">
        <v>18</v>
      </c>
      <c r="C24" s="15">
        <v>0</v>
      </c>
    </row>
    <row r="25" spans="2:3" ht="17.25" thickBot="1" x14ac:dyDescent="0.25">
      <c r="B25" s="5" t="s">
        <v>19</v>
      </c>
      <c r="C25" s="15">
        <v>0</v>
      </c>
    </row>
    <row r="26" spans="2:3" ht="17.25" thickBot="1" x14ac:dyDescent="0.25">
      <c r="B26" s="5"/>
      <c r="C26" s="7"/>
    </row>
    <row r="27" spans="2:3" ht="17.25" thickBot="1" x14ac:dyDescent="0.25">
      <c r="B27" s="10" t="s">
        <v>20</v>
      </c>
      <c r="C27" s="7"/>
    </row>
    <row r="28" spans="2:3" ht="17.25" thickBot="1" x14ac:dyDescent="0.25">
      <c r="B28" s="5" t="s">
        <v>21</v>
      </c>
      <c r="C28" s="15">
        <v>0</v>
      </c>
    </row>
    <row r="29" spans="2:3" ht="17.25" thickBot="1" x14ac:dyDescent="0.25">
      <c r="B29" s="5" t="s">
        <v>22</v>
      </c>
      <c r="C29" s="15">
        <v>0</v>
      </c>
    </row>
    <row r="30" spans="2:3" ht="17.25" thickBot="1" x14ac:dyDescent="0.25">
      <c r="B30" s="5"/>
      <c r="C30" s="7"/>
    </row>
    <row r="31" spans="2:3" ht="17.25" thickBot="1" x14ac:dyDescent="0.25">
      <c r="B31" s="10" t="s">
        <v>53</v>
      </c>
      <c r="C31" s="15">
        <v>0.39300000000000002</v>
      </c>
    </row>
    <row r="32" spans="2:3" ht="17.25" thickBot="1" x14ac:dyDescent="0.25">
      <c r="B32" s="11"/>
      <c r="C32" s="7"/>
    </row>
    <row r="33" spans="2:3" ht="17.25" thickBot="1" x14ac:dyDescent="0.25">
      <c r="B33" s="10" t="s">
        <v>23</v>
      </c>
      <c r="C33" s="7"/>
    </row>
    <row r="34" spans="2:3" ht="26.25" thickBot="1" x14ac:dyDescent="0.25">
      <c r="B34" s="5" t="s">
        <v>67</v>
      </c>
      <c r="C34" s="30">
        <v>0</v>
      </c>
    </row>
    <row r="35" spans="2:3" ht="26.25" thickBot="1" x14ac:dyDescent="0.25">
      <c r="B35" s="5" t="s">
        <v>54</v>
      </c>
      <c r="C35" s="30">
        <v>1.7568764299934767E-4</v>
      </c>
    </row>
    <row r="36" spans="2:3" ht="17.25" thickBot="1" x14ac:dyDescent="0.25">
      <c r="B36" s="5"/>
      <c r="C36" s="7"/>
    </row>
    <row r="37" spans="2:3" ht="17.25" thickBot="1" x14ac:dyDescent="0.25">
      <c r="B37" s="5" t="s">
        <v>24</v>
      </c>
      <c r="C37" s="15">
        <v>2236.92454</v>
      </c>
    </row>
    <row r="38" spans="2:3" ht="15" x14ac:dyDescent="0.25">
      <c r="B38" s="12"/>
      <c r="C38" s="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workbookViewId="0">
      <selection activeCell="C37" sqref="C37"/>
    </sheetView>
  </sheetViews>
  <sheetFormatPr defaultRowHeight="14.25" x14ac:dyDescent="0.2"/>
  <cols>
    <col min="2" max="2" width="44.75" customWidth="1"/>
    <col min="3" max="3" width="27.375" customWidth="1"/>
  </cols>
  <sheetData>
    <row r="1" spans="2:3" ht="16.5" x14ac:dyDescent="0.25">
      <c r="B1" s="14" t="s">
        <v>90</v>
      </c>
      <c r="C1" s="49"/>
    </row>
    <row r="2" spans="2:3" ht="15.75" thickBot="1" x14ac:dyDescent="0.3">
      <c r="B2" s="50" t="s">
        <v>91</v>
      </c>
      <c r="C2" s="49"/>
    </row>
    <row r="3" spans="2:3" ht="15" thickBot="1" x14ac:dyDescent="0.25">
      <c r="B3" s="3"/>
      <c r="C3" s="2" t="s">
        <v>0</v>
      </c>
    </row>
    <row r="4" spans="2:3" ht="17.25" thickBot="1" x14ac:dyDescent="0.25">
      <c r="B4" s="10" t="s">
        <v>1</v>
      </c>
      <c r="C4" s="7"/>
    </row>
    <row r="5" spans="2:3" ht="17.25" thickBot="1" x14ac:dyDescent="0.25">
      <c r="B5" s="5" t="s">
        <v>2</v>
      </c>
      <c r="C5" s="46">
        <v>0</v>
      </c>
    </row>
    <row r="6" spans="2:3" ht="17.25" thickBot="1" x14ac:dyDescent="0.25">
      <c r="B6" s="5" t="s">
        <v>3</v>
      </c>
      <c r="C6" s="46">
        <v>0.6200858199999999</v>
      </c>
    </row>
    <row r="7" spans="2:3" ht="17.25" thickBot="1" x14ac:dyDescent="0.25">
      <c r="B7" s="5"/>
      <c r="C7" s="37">
        <v>0</v>
      </c>
    </row>
    <row r="8" spans="2:3" ht="17.25" thickBot="1" x14ac:dyDescent="0.25">
      <c r="B8" s="10" t="s">
        <v>4</v>
      </c>
      <c r="C8" s="37">
        <v>0</v>
      </c>
    </row>
    <row r="9" spans="2:3" ht="17.25" thickBot="1" x14ac:dyDescent="0.25">
      <c r="B9" s="5" t="s">
        <v>5</v>
      </c>
      <c r="C9" s="36"/>
    </row>
    <row r="10" spans="2:3" ht="17.25" thickBot="1" x14ac:dyDescent="0.25">
      <c r="B10" s="5" t="s">
        <v>6</v>
      </c>
      <c r="C10" s="47">
        <v>0</v>
      </c>
    </row>
    <row r="11" spans="2:3" ht="17.25" thickBot="1" x14ac:dyDescent="0.25">
      <c r="B11" s="5"/>
      <c r="C11" s="37"/>
    </row>
    <row r="12" spans="2:3" ht="17.25" thickBot="1" x14ac:dyDescent="0.25">
      <c r="B12" s="10" t="s">
        <v>7</v>
      </c>
      <c r="C12" s="37"/>
    </row>
    <row r="13" spans="2:3" ht="26.25" thickBot="1" x14ac:dyDescent="0.25">
      <c r="B13" s="5" t="s">
        <v>8</v>
      </c>
      <c r="C13" s="47">
        <v>0</v>
      </c>
    </row>
    <row r="14" spans="2:3" ht="17.25" thickBot="1" x14ac:dyDescent="0.25">
      <c r="B14" s="5" t="s">
        <v>9</v>
      </c>
      <c r="C14" s="36">
        <v>0</v>
      </c>
    </row>
    <row r="15" spans="2:3" ht="17.25" thickBot="1" x14ac:dyDescent="0.25">
      <c r="B15" s="5" t="s">
        <v>10</v>
      </c>
      <c r="C15" s="36">
        <v>0</v>
      </c>
    </row>
    <row r="16" spans="2:3" ht="17.25" thickBot="1" x14ac:dyDescent="0.25">
      <c r="B16" s="5"/>
      <c r="C16" s="37"/>
    </row>
    <row r="17" spans="2:3" ht="17.25" thickBot="1" x14ac:dyDescent="0.25">
      <c r="B17" s="10" t="s">
        <v>11</v>
      </c>
      <c r="C17" s="37"/>
    </row>
    <row r="18" spans="2:3" ht="17.25" thickBot="1" x14ac:dyDescent="0.25">
      <c r="B18" s="5" t="s">
        <v>12</v>
      </c>
      <c r="C18" s="15">
        <v>0</v>
      </c>
    </row>
    <row r="19" spans="2:3" ht="17.25" thickBot="1" x14ac:dyDescent="0.25">
      <c r="B19" s="5" t="s">
        <v>13</v>
      </c>
      <c r="C19" s="15">
        <v>0</v>
      </c>
    </row>
    <row r="20" spans="2:3" ht="17.25" thickBot="1" x14ac:dyDescent="0.25">
      <c r="B20" s="5" t="s">
        <v>14</v>
      </c>
      <c r="C20" s="15">
        <v>0</v>
      </c>
    </row>
    <row r="21" spans="2:3" ht="17.25" thickBot="1" x14ac:dyDescent="0.25">
      <c r="B21" s="5" t="s">
        <v>15</v>
      </c>
      <c r="C21" s="15">
        <v>0</v>
      </c>
    </row>
    <row r="22" spans="2:3" ht="17.25" thickBot="1" x14ac:dyDescent="0.25">
      <c r="B22" s="5" t="s">
        <v>16</v>
      </c>
      <c r="C22" s="54">
        <v>3.412375916109589</v>
      </c>
    </row>
    <row r="23" spans="2:3" ht="17.25" thickBot="1" x14ac:dyDescent="0.25">
      <c r="B23" s="5" t="s">
        <v>17</v>
      </c>
      <c r="C23" s="15">
        <v>1.3444194707313193</v>
      </c>
    </row>
    <row r="24" spans="2:3" ht="17.25" thickBot="1" x14ac:dyDescent="0.25">
      <c r="B24" s="5" t="s">
        <v>18</v>
      </c>
      <c r="C24" s="15">
        <v>0.30721167651809017</v>
      </c>
    </row>
    <row r="25" spans="2:3" ht="17.25" thickBot="1" x14ac:dyDescent="0.25">
      <c r="B25" s="5" t="s">
        <v>19</v>
      </c>
      <c r="C25" s="15">
        <v>0</v>
      </c>
    </row>
    <row r="26" spans="2:3" ht="17.25" thickBot="1" x14ac:dyDescent="0.25">
      <c r="B26" s="5"/>
      <c r="C26" s="7"/>
    </row>
    <row r="27" spans="2:3" ht="17.25" thickBot="1" x14ac:dyDescent="0.25">
      <c r="B27" s="10" t="s">
        <v>20</v>
      </c>
      <c r="C27" s="7"/>
    </row>
    <row r="28" spans="2:3" ht="17.25" thickBot="1" x14ac:dyDescent="0.25">
      <c r="B28" s="5" t="s">
        <v>21</v>
      </c>
      <c r="C28" s="15">
        <v>0</v>
      </c>
    </row>
    <row r="29" spans="2:3" ht="17.25" thickBot="1" x14ac:dyDescent="0.25">
      <c r="B29" s="5" t="s">
        <v>22</v>
      </c>
      <c r="C29" s="15">
        <v>0</v>
      </c>
    </row>
    <row r="30" spans="2:3" ht="17.25" thickBot="1" x14ac:dyDescent="0.25">
      <c r="B30" s="5"/>
      <c r="C30" s="7"/>
    </row>
    <row r="31" spans="2:3" ht="17.25" thickBot="1" x14ac:dyDescent="0.25">
      <c r="B31" s="10" t="s">
        <v>53</v>
      </c>
      <c r="C31" s="15">
        <v>5.6840928833589981</v>
      </c>
    </row>
    <row r="32" spans="2:3" ht="17.25" thickBot="1" x14ac:dyDescent="0.25">
      <c r="B32" s="11"/>
      <c r="C32" s="7"/>
    </row>
    <row r="33" spans="2:3" ht="17.25" thickBot="1" x14ac:dyDescent="0.25">
      <c r="B33" s="10" t="s">
        <v>23</v>
      </c>
      <c r="C33" s="7"/>
    </row>
    <row r="34" spans="2:3" ht="26.25" thickBot="1" x14ac:dyDescent="0.25">
      <c r="B34" s="5" t="s">
        <v>67</v>
      </c>
      <c r="C34" s="30">
        <v>1.1841586413433068E-3</v>
      </c>
    </row>
    <row r="35" spans="2:3" ht="26.25" thickBot="1" x14ac:dyDescent="0.25">
      <c r="B35" s="5" t="s">
        <v>54</v>
      </c>
      <c r="C35" s="30">
        <v>1.264277220733599E-3</v>
      </c>
    </row>
    <row r="36" spans="2:3" ht="17.25" thickBot="1" x14ac:dyDescent="0.25">
      <c r="B36" s="5"/>
      <c r="C36" s="7"/>
    </row>
    <row r="37" spans="2:3" ht="17.25" thickBot="1" x14ac:dyDescent="0.25">
      <c r="B37" s="5" t="s">
        <v>24</v>
      </c>
      <c r="C37" s="15">
        <v>4495.9228800000001</v>
      </c>
    </row>
    <row r="38" spans="2:3" ht="15" x14ac:dyDescent="0.25">
      <c r="B38" s="12"/>
      <c r="C38" s="6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workbookViewId="0">
      <selection activeCell="B3" sqref="B3"/>
    </sheetView>
  </sheetViews>
  <sheetFormatPr defaultRowHeight="14.25" x14ac:dyDescent="0.2"/>
  <cols>
    <col min="2" max="2" width="42" customWidth="1"/>
    <col min="3" max="3" width="7.875" bestFit="1" customWidth="1"/>
    <col min="4" max="4" width="18.375" customWidth="1"/>
  </cols>
  <sheetData>
    <row r="1" spans="2:3" ht="16.5" x14ac:dyDescent="0.25">
      <c r="B1" s="14" t="s">
        <v>82</v>
      </c>
      <c r="C1" s="49"/>
    </row>
    <row r="2" spans="2:3" ht="15.75" thickBot="1" x14ac:dyDescent="0.3">
      <c r="B2" s="50" t="s">
        <v>91</v>
      </c>
      <c r="C2" s="49"/>
    </row>
    <row r="3" spans="2:3" ht="15" thickBot="1" x14ac:dyDescent="0.25">
      <c r="B3" s="3"/>
      <c r="C3" s="2" t="s">
        <v>0</v>
      </c>
    </row>
    <row r="4" spans="2:3" ht="17.25" thickBot="1" x14ac:dyDescent="0.25">
      <c r="B4" s="10" t="s">
        <v>1</v>
      </c>
      <c r="C4" s="7"/>
    </row>
    <row r="5" spans="2:3" ht="17.25" thickBot="1" x14ac:dyDescent="0.25">
      <c r="B5" s="5" t="s">
        <v>2</v>
      </c>
      <c r="C5" s="46">
        <v>0</v>
      </c>
    </row>
    <row r="6" spans="2:3" ht="17.25" thickBot="1" x14ac:dyDescent="0.25">
      <c r="B6" s="5" t="s">
        <v>3</v>
      </c>
      <c r="C6" s="46">
        <v>0</v>
      </c>
    </row>
    <row r="7" spans="2:3" ht="17.25" thickBot="1" x14ac:dyDescent="0.25">
      <c r="B7" s="5"/>
      <c r="C7" s="37">
        <v>0</v>
      </c>
    </row>
    <row r="8" spans="2:3" ht="17.25" thickBot="1" x14ac:dyDescent="0.25">
      <c r="B8" s="10" t="s">
        <v>4</v>
      </c>
      <c r="C8" s="37">
        <v>0</v>
      </c>
    </row>
    <row r="9" spans="2:3" ht="17.25" thickBot="1" x14ac:dyDescent="0.25">
      <c r="B9" s="5" t="s">
        <v>5</v>
      </c>
      <c r="C9" s="36"/>
    </row>
    <row r="10" spans="2:3" ht="17.25" thickBot="1" x14ac:dyDescent="0.25">
      <c r="B10" s="5" t="s">
        <v>6</v>
      </c>
      <c r="C10" s="47">
        <v>0</v>
      </c>
    </row>
    <row r="11" spans="2:3" ht="17.25" thickBot="1" x14ac:dyDescent="0.25">
      <c r="B11" s="5"/>
      <c r="C11" s="37"/>
    </row>
    <row r="12" spans="2:3" ht="17.25" thickBot="1" x14ac:dyDescent="0.25">
      <c r="B12" s="10" t="s">
        <v>7</v>
      </c>
      <c r="C12" s="37"/>
    </row>
    <row r="13" spans="2:3" ht="26.25" thickBot="1" x14ac:dyDescent="0.25">
      <c r="B13" s="5" t="s">
        <v>8</v>
      </c>
      <c r="C13" s="47">
        <v>0</v>
      </c>
    </row>
    <row r="14" spans="2:3" ht="17.25" thickBot="1" x14ac:dyDescent="0.25">
      <c r="B14" s="5" t="s">
        <v>9</v>
      </c>
      <c r="C14" s="36">
        <v>0</v>
      </c>
    </row>
    <row r="15" spans="2:3" ht="17.25" thickBot="1" x14ac:dyDescent="0.25">
      <c r="B15" s="5" t="s">
        <v>10</v>
      </c>
      <c r="C15" s="36">
        <v>0</v>
      </c>
    </row>
    <row r="16" spans="2:3" ht="17.25" thickBot="1" x14ac:dyDescent="0.25">
      <c r="B16" s="5"/>
      <c r="C16" s="37"/>
    </row>
    <row r="17" spans="2:3" ht="17.25" thickBot="1" x14ac:dyDescent="0.25">
      <c r="B17" s="10" t="s">
        <v>11</v>
      </c>
      <c r="C17" s="37"/>
    </row>
    <row r="18" spans="2:3" ht="17.25" thickBot="1" x14ac:dyDescent="0.25">
      <c r="B18" s="5" t="s">
        <v>12</v>
      </c>
      <c r="C18" s="15">
        <v>0</v>
      </c>
    </row>
    <row r="19" spans="2:3" ht="17.25" thickBot="1" x14ac:dyDescent="0.25">
      <c r="B19" s="5" t="s">
        <v>13</v>
      </c>
      <c r="C19" s="15">
        <v>0</v>
      </c>
    </row>
    <row r="20" spans="2:3" ht="17.25" thickBot="1" x14ac:dyDescent="0.25">
      <c r="B20" s="5" t="s">
        <v>14</v>
      </c>
      <c r="C20" s="15">
        <v>0</v>
      </c>
    </row>
    <row r="21" spans="2:3" ht="17.25" thickBot="1" x14ac:dyDescent="0.25">
      <c r="B21" s="5" t="s">
        <v>15</v>
      </c>
      <c r="C21" s="15">
        <v>0</v>
      </c>
    </row>
    <row r="22" spans="2:3" ht="17.25" thickBot="1" x14ac:dyDescent="0.25">
      <c r="B22" s="5" t="s">
        <v>16</v>
      </c>
      <c r="C22" s="15">
        <v>0</v>
      </c>
    </row>
    <row r="23" spans="2:3" ht="17.25" thickBot="1" x14ac:dyDescent="0.25">
      <c r="B23" s="5" t="s">
        <v>17</v>
      </c>
      <c r="C23" s="36">
        <v>0</v>
      </c>
    </row>
    <row r="24" spans="2:3" ht="17.25" thickBot="1" x14ac:dyDescent="0.25">
      <c r="B24" s="5" t="s">
        <v>18</v>
      </c>
      <c r="C24" s="15">
        <v>0</v>
      </c>
    </row>
    <row r="25" spans="2:3" ht="17.25" thickBot="1" x14ac:dyDescent="0.25">
      <c r="B25" s="5" t="s">
        <v>19</v>
      </c>
      <c r="C25" s="15">
        <v>0</v>
      </c>
    </row>
    <row r="26" spans="2:3" ht="17.25" thickBot="1" x14ac:dyDescent="0.25">
      <c r="B26" s="5"/>
      <c r="C26" s="7"/>
    </row>
    <row r="27" spans="2:3" ht="17.25" thickBot="1" x14ac:dyDescent="0.25">
      <c r="B27" s="10" t="s">
        <v>20</v>
      </c>
      <c r="C27" s="7"/>
    </row>
    <row r="28" spans="2:3" ht="17.25" thickBot="1" x14ac:dyDescent="0.25">
      <c r="B28" s="5" t="s">
        <v>21</v>
      </c>
      <c r="C28" s="15">
        <v>0</v>
      </c>
    </row>
    <row r="29" spans="2:3" ht="17.25" thickBot="1" x14ac:dyDescent="0.25">
      <c r="B29" s="5" t="s">
        <v>22</v>
      </c>
      <c r="C29" s="15">
        <v>0</v>
      </c>
    </row>
    <row r="30" spans="2:3" ht="17.25" thickBot="1" x14ac:dyDescent="0.25">
      <c r="B30" s="5"/>
      <c r="C30" s="7"/>
    </row>
    <row r="31" spans="2:3" ht="17.25" thickBot="1" x14ac:dyDescent="0.25">
      <c r="B31" s="10" t="s">
        <v>53</v>
      </c>
      <c r="C31" s="15">
        <v>0</v>
      </c>
    </row>
    <row r="32" spans="2:3" ht="17.25" thickBot="1" x14ac:dyDescent="0.25">
      <c r="B32" s="11"/>
      <c r="C32" s="7"/>
    </row>
    <row r="33" spans="2:3" ht="17.25" thickBot="1" x14ac:dyDescent="0.25">
      <c r="B33" s="10" t="s">
        <v>23</v>
      </c>
      <c r="C33" s="7"/>
    </row>
    <row r="34" spans="2:3" ht="26.25" thickBot="1" x14ac:dyDescent="0.25">
      <c r="B34" s="5" t="s">
        <v>67</v>
      </c>
      <c r="C34" s="30">
        <v>0</v>
      </c>
    </row>
    <row r="35" spans="2:3" ht="26.25" thickBot="1" x14ac:dyDescent="0.25">
      <c r="B35" s="5" t="s">
        <v>54</v>
      </c>
      <c r="C35" s="30">
        <v>0</v>
      </c>
    </row>
    <row r="36" spans="2:3" ht="17.25" thickBot="1" x14ac:dyDescent="0.25">
      <c r="B36" s="5"/>
      <c r="C36" s="7"/>
    </row>
    <row r="37" spans="2:3" ht="17.25" thickBot="1" x14ac:dyDescent="0.25">
      <c r="B37" s="5" t="s">
        <v>24</v>
      </c>
      <c r="C37" s="15">
        <v>0</v>
      </c>
    </row>
    <row r="38" spans="2:3" ht="15" x14ac:dyDescent="0.25">
      <c r="B38" s="12"/>
      <c r="C38" s="6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workbookViewId="0">
      <selection activeCell="B3" sqref="B3"/>
    </sheetView>
  </sheetViews>
  <sheetFormatPr defaultRowHeight="14.25" x14ac:dyDescent="0.2"/>
  <cols>
    <col min="2" max="2" width="42" customWidth="1"/>
    <col min="3" max="3" width="7.875" bestFit="1" customWidth="1"/>
  </cols>
  <sheetData>
    <row r="1" spans="2:3" ht="16.5" x14ac:dyDescent="0.25">
      <c r="B1" s="14" t="s">
        <v>87</v>
      </c>
      <c r="C1" s="49"/>
    </row>
    <row r="2" spans="2:3" ht="15.75" thickBot="1" x14ac:dyDescent="0.3">
      <c r="B2" s="50" t="s">
        <v>91</v>
      </c>
      <c r="C2" s="49"/>
    </row>
    <row r="3" spans="2:3" ht="15" thickBot="1" x14ac:dyDescent="0.25">
      <c r="B3" s="3"/>
      <c r="C3" s="2" t="s">
        <v>0</v>
      </c>
    </row>
    <row r="4" spans="2:3" ht="17.25" thickBot="1" x14ac:dyDescent="0.25">
      <c r="B4" s="10" t="s">
        <v>1</v>
      </c>
      <c r="C4" s="7"/>
    </row>
    <row r="5" spans="2:3" ht="17.25" thickBot="1" x14ac:dyDescent="0.25">
      <c r="B5" s="5" t="s">
        <v>2</v>
      </c>
      <c r="C5" s="46">
        <v>0</v>
      </c>
    </row>
    <row r="6" spans="2:3" ht="17.25" thickBot="1" x14ac:dyDescent="0.25">
      <c r="B6" s="5" t="s">
        <v>3</v>
      </c>
      <c r="C6" s="46">
        <v>0</v>
      </c>
    </row>
    <row r="7" spans="2:3" ht="17.25" thickBot="1" x14ac:dyDescent="0.25">
      <c r="B7" s="5"/>
      <c r="C7" s="37">
        <v>0</v>
      </c>
    </row>
    <row r="8" spans="2:3" ht="17.25" thickBot="1" x14ac:dyDescent="0.25">
      <c r="B8" s="10" t="s">
        <v>4</v>
      </c>
      <c r="C8" s="37">
        <v>0</v>
      </c>
    </row>
    <row r="9" spans="2:3" ht="17.25" thickBot="1" x14ac:dyDescent="0.25">
      <c r="B9" s="5" t="s">
        <v>5</v>
      </c>
      <c r="C9" s="36"/>
    </row>
    <row r="10" spans="2:3" ht="17.25" thickBot="1" x14ac:dyDescent="0.25">
      <c r="B10" s="5" t="s">
        <v>6</v>
      </c>
      <c r="C10" s="47">
        <v>0</v>
      </c>
    </row>
    <row r="11" spans="2:3" ht="17.25" thickBot="1" x14ac:dyDescent="0.25">
      <c r="B11" s="5"/>
      <c r="C11" s="37"/>
    </row>
    <row r="12" spans="2:3" ht="17.25" thickBot="1" x14ac:dyDescent="0.25">
      <c r="B12" s="10" t="s">
        <v>7</v>
      </c>
      <c r="C12" s="37"/>
    </row>
    <row r="13" spans="2:3" ht="26.25" thickBot="1" x14ac:dyDescent="0.25">
      <c r="B13" s="5" t="s">
        <v>8</v>
      </c>
      <c r="C13" s="47">
        <v>0</v>
      </c>
    </row>
    <row r="14" spans="2:3" ht="17.25" thickBot="1" x14ac:dyDescent="0.25">
      <c r="B14" s="5" t="s">
        <v>9</v>
      </c>
      <c r="C14" s="36">
        <v>0</v>
      </c>
    </row>
    <row r="15" spans="2:3" ht="17.25" thickBot="1" x14ac:dyDescent="0.25">
      <c r="B15" s="5" t="s">
        <v>10</v>
      </c>
      <c r="C15" s="36">
        <v>0</v>
      </c>
    </row>
    <row r="16" spans="2:3" ht="17.25" thickBot="1" x14ac:dyDescent="0.25">
      <c r="B16" s="5"/>
      <c r="C16" s="37"/>
    </row>
    <row r="17" spans="2:3" ht="17.25" thickBot="1" x14ac:dyDescent="0.25">
      <c r="B17" s="10" t="s">
        <v>11</v>
      </c>
      <c r="C17" s="37"/>
    </row>
    <row r="18" spans="2:3" ht="17.25" thickBot="1" x14ac:dyDescent="0.25">
      <c r="B18" s="5" t="s">
        <v>12</v>
      </c>
      <c r="C18" s="15">
        <v>0</v>
      </c>
    </row>
    <row r="19" spans="2:3" ht="17.25" thickBot="1" x14ac:dyDescent="0.25">
      <c r="B19" s="5" t="s">
        <v>13</v>
      </c>
      <c r="C19" s="15">
        <v>0</v>
      </c>
    </row>
    <row r="20" spans="2:3" ht="17.25" thickBot="1" x14ac:dyDescent="0.25">
      <c r="B20" s="5" t="s">
        <v>14</v>
      </c>
      <c r="C20" s="15">
        <v>0</v>
      </c>
    </row>
    <row r="21" spans="2:3" ht="17.25" thickBot="1" x14ac:dyDescent="0.25">
      <c r="B21" s="5" t="s">
        <v>15</v>
      </c>
      <c r="C21" s="15">
        <v>0</v>
      </c>
    </row>
    <row r="22" spans="2:3" ht="17.25" thickBot="1" x14ac:dyDescent="0.25">
      <c r="B22" s="5" t="s">
        <v>16</v>
      </c>
      <c r="C22" s="15">
        <v>0</v>
      </c>
    </row>
    <row r="23" spans="2:3" ht="17.25" thickBot="1" x14ac:dyDescent="0.25">
      <c r="B23" s="5" t="s">
        <v>17</v>
      </c>
      <c r="C23" s="36">
        <v>0</v>
      </c>
    </row>
    <row r="24" spans="2:3" ht="17.25" thickBot="1" x14ac:dyDescent="0.25">
      <c r="B24" s="5" t="s">
        <v>18</v>
      </c>
      <c r="C24" s="15">
        <v>0</v>
      </c>
    </row>
    <row r="25" spans="2:3" ht="17.25" thickBot="1" x14ac:dyDescent="0.25">
      <c r="B25" s="5" t="s">
        <v>19</v>
      </c>
      <c r="C25" s="15">
        <v>0</v>
      </c>
    </row>
    <row r="26" spans="2:3" ht="17.25" thickBot="1" x14ac:dyDescent="0.25">
      <c r="B26" s="5"/>
      <c r="C26" s="7"/>
    </row>
    <row r="27" spans="2:3" ht="17.25" thickBot="1" x14ac:dyDescent="0.25">
      <c r="B27" s="10" t="s">
        <v>20</v>
      </c>
      <c r="C27" s="7"/>
    </row>
    <row r="28" spans="2:3" ht="17.25" thickBot="1" x14ac:dyDescent="0.25">
      <c r="B28" s="5" t="s">
        <v>21</v>
      </c>
      <c r="C28" s="15">
        <v>0</v>
      </c>
    </row>
    <row r="29" spans="2:3" ht="17.25" thickBot="1" x14ac:dyDescent="0.25">
      <c r="B29" s="5" t="s">
        <v>22</v>
      </c>
      <c r="C29" s="15">
        <v>0</v>
      </c>
    </row>
    <row r="30" spans="2:3" ht="17.25" thickBot="1" x14ac:dyDescent="0.25">
      <c r="B30" s="5"/>
      <c r="C30" s="7"/>
    </row>
    <row r="31" spans="2:3" ht="17.25" thickBot="1" x14ac:dyDescent="0.25">
      <c r="B31" s="10" t="s">
        <v>53</v>
      </c>
      <c r="C31" s="15">
        <v>0</v>
      </c>
    </row>
    <row r="32" spans="2:3" ht="17.25" thickBot="1" x14ac:dyDescent="0.25">
      <c r="B32" s="11"/>
      <c r="C32" s="7"/>
    </row>
    <row r="33" spans="2:3" ht="17.25" thickBot="1" x14ac:dyDescent="0.25">
      <c r="B33" s="10" t="s">
        <v>23</v>
      </c>
      <c r="C33" s="7"/>
    </row>
    <row r="34" spans="2:3" ht="26.25" thickBot="1" x14ac:dyDescent="0.25">
      <c r="B34" s="5" t="s">
        <v>67</v>
      </c>
      <c r="C34" s="30">
        <v>0</v>
      </c>
    </row>
    <row r="35" spans="2:3" ht="26.25" thickBot="1" x14ac:dyDescent="0.25">
      <c r="B35" s="5" t="s">
        <v>54</v>
      </c>
      <c r="C35" s="30">
        <v>0</v>
      </c>
    </row>
    <row r="36" spans="2:3" ht="17.25" thickBot="1" x14ac:dyDescent="0.25">
      <c r="B36" s="5"/>
      <c r="C36" s="7"/>
    </row>
    <row r="37" spans="2:3" ht="17.25" thickBot="1" x14ac:dyDescent="0.25">
      <c r="B37" s="5" t="s">
        <v>24</v>
      </c>
      <c r="C37" s="15">
        <v>0</v>
      </c>
    </row>
    <row r="38" spans="2:3" ht="15" x14ac:dyDescent="0.25">
      <c r="B38" s="12"/>
      <c r="C38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rightToLeft="1" workbookViewId="0">
      <selection activeCell="C17" sqref="C17"/>
    </sheetView>
  </sheetViews>
  <sheetFormatPr defaultColWidth="37.25" defaultRowHeight="15" x14ac:dyDescent="0.25"/>
  <cols>
    <col min="1" max="1" width="10.375" customWidth="1"/>
    <col min="2" max="2" width="46.75" style="8" customWidth="1"/>
    <col min="3" max="3" width="16.5" style="6" bestFit="1" customWidth="1"/>
  </cols>
  <sheetData>
    <row r="1" spans="2:3" ht="16.5" x14ac:dyDescent="0.25">
      <c r="B1" s="14" t="s">
        <v>66</v>
      </c>
    </row>
    <row r="2" spans="2:3" x14ac:dyDescent="0.25">
      <c r="B2" s="13" t="s">
        <v>73</v>
      </c>
    </row>
    <row r="3" spans="2:3" ht="15.75" thickBot="1" x14ac:dyDescent="0.3">
      <c r="B3" s="1" t="s">
        <v>92</v>
      </c>
    </row>
    <row r="4" spans="2:3" thickBot="1" x14ac:dyDescent="0.25">
      <c r="B4" s="3"/>
      <c r="C4" s="2" t="s">
        <v>0</v>
      </c>
    </row>
    <row r="5" spans="2:3" ht="17.25" thickBot="1" x14ac:dyDescent="0.25">
      <c r="B5" s="4" t="s">
        <v>25</v>
      </c>
      <c r="C5" s="7"/>
    </row>
    <row r="6" spans="2:3" ht="17.25" thickBot="1" x14ac:dyDescent="0.25">
      <c r="B6" s="4" t="s">
        <v>26</v>
      </c>
      <c r="C6" s="7"/>
    </row>
    <row r="7" spans="2:3" ht="17.25" thickBot="1" x14ac:dyDescent="0.25">
      <c r="B7" s="9" t="s">
        <v>56</v>
      </c>
      <c r="C7" s="41">
        <v>48.615198671139986</v>
      </c>
    </row>
    <row r="8" spans="2:3" ht="17.25" thickBot="1" x14ac:dyDescent="0.25">
      <c r="B8" s="4" t="s">
        <v>27</v>
      </c>
      <c r="C8" s="42"/>
    </row>
    <row r="9" spans="2:3" ht="16.5" customHeight="1" thickBot="1" x14ac:dyDescent="0.25">
      <c r="B9" s="9" t="s">
        <v>57</v>
      </c>
      <c r="C9" s="41">
        <v>213.43399859900001</v>
      </c>
    </row>
    <row r="10" spans="2:3" ht="16.5" customHeight="1" thickBot="1" x14ac:dyDescent="0.25">
      <c r="B10" s="9" t="s">
        <v>68</v>
      </c>
      <c r="C10" s="41">
        <v>19.009231917000001</v>
      </c>
    </row>
    <row r="11" spans="2:3" ht="16.5" customHeight="1" thickBot="1" x14ac:dyDescent="0.25">
      <c r="B11" s="9" t="s">
        <v>83</v>
      </c>
      <c r="C11" s="41">
        <v>0</v>
      </c>
    </row>
    <row r="12" spans="2:3" ht="16.5" customHeight="1" thickBot="1" x14ac:dyDescent="0.25">
      <c r="B12" s="9" t="s">
        <v>84</v>
      </c>
      <c r="C12" s="41">
        <v>7.6498678391209989</v>
      </c>
    </row>
    <row r="13" spans="2:3" ht="16.5" customHeight="1" thickBot="1" x14ac:dyDescent="0.25">
      <c r="B13" s="9" t="s">
        <v>85</v>
      </c>
      <c r="C13" s="41">
        <v>21.914293217034004</v>
      </c>
    </row>
    <row r="14" spans="2:3" ht="16.5" customHeight="1" thickBot="1" x14ac:dyDescent="0.25">
      <c r="B14" s="9" t="s">
        <v>86</v>
      </c>
      <c r="C14" s="41">
        <v>6.3069553669164016</v>
      </c>
    </row>
    <row r="15" spans="2:3" ht="16.5" customHeight="1" thickBot="1" x14ac:dyDescent="0.25">
      <c r="B15" s="9" t="s">
        <v>94</v>
      </c>
      <c r="C15" s="41">
        <v>5.2089999999999996</v>
      </c>
    </row>
    <row r="16" spans="2:3" ht="15.75" customHeight="1" thickBot="1" x14ac:dyDescent="0.25">
      <c r="B16" s="9" t="s">
        <v>55</v>
      </c>
      <c r="C16" s="41">
        <v>4.1929999999999996</v>
      </c>
    </row>
    <row r="17" spans="2:3" ht="17.25" thickBot="1" x14ac:dyDescent="0.25">
      <c r="B17" s="4" t="s">
        <v>28</v>
      </c>
      <c r="C17" s="41">
        <f>SUM(C7:C16)</f>
        <v>326.33154561021138</v>
      </c>
    </row>
    <row r="18" spans="2:3" ht="17.25" thickBot="1" x14ac:dyDescent="0.25">
      <c r="B18" s="10"/>
      <c r="C18" s="42"/>
    </row>
    <row r="19" spans="2:3" ht="17.25" thickBot="1" x14ac:dyDescent="0.25">
      <c r="B19" s="4" t="s">
        <v>29</v>
      </c>
      <c r="C19" s="42"/>
    </row>
    <row r="20" spans="2:3" ht="17.25" thickBot="1" x14ac:dyDescent="0.25">
      <c r="B20" s="4" t="s">
        <v>26</v>
      </c>
      <c r="C20" s="42"/>
    </row>
    <row r="21" spans="2:3" ht="17.25" thickBot="1" x14ac:dyDescent="0.25">
      <c r="B21" s="4" t="s">
        <v>27</v>
      </c>
      <c r="C21" s="42"/>
    </row>
    <row r="22" spans="2:3" ht="17.25" thickBot="1" x14ac:dyDescent="0.25">
      <c r="B22" s="9" t="s">
        <v>57</v>
      </c>
      <c r="C22" s="16">
        <v>38.777382751999994</v>
      </c>
    </row>
    <row r="23" spans="2:3" ht="17.25" thickBot="1" x14ac:dyDescent="0.25">
      <c r="B23" s="4" t="s">
        <v>30</v>
      </c>
      <c r="C23" s="16">
        <v>38.777382751999994</v>
      </c>
    </row>
    <row r="24" spans="2:3" ht="17.25" thickBot="1" x14ac:dyDescent="0.25">
      <c r="B24" s="5"/>
      <c r="C24" s="42"/>
    </row>
    <row r="25" spans="2:3" ht="17.25" thickBot="1" x14ac:dyDescent="0.25">
      <c r="B25" s="4" t="s">
        <v>31</v>
      </c>
      <c r="C25" s="42"/>
    </row>
    <row r="26" spans="2:3" ht="17.25" thickBot="1" x14ac:dyDescent="0.25">
      <c r="B26" s="4" t="s">
        <v>32</v>
      </c>
      <c r="C26" s="15">
        <v>0</v>
      </c>
    </row>
    <row r="27" spans="2:3" ht="17.25" thickBot="1" x14ac:dyDescent="0.25">
      <c r="B27" s="4"/>
      <c r="C27" s="42"/>
    </row>
    <row r="28" spans="2:3" ht="17.25" thickBot="1" x14ac:dyDescent="0.25">
      <c r="B28" s="4" t="s">
        <v>33</v>
      </c>
      <c r="C28" s="42"/>
    </row>
    <row r="29" spans="2:3" ht="17.25" thickBot="1" x14ac:dyDescent="0.25">
      <c r="B29" s="4" t="s">
        <v>34</v>
      </c>
      <c r="C29" s="15">
        <v>0</v>
      </c>
    </row>
    <row r="30" spans="2:3" ht="17.25" thickBot="1" x14ac:dyDescent="0.25">
      <c r="B30" s="5"/>
      <c r="C30" s="42"/>
    </row>
    <row r="31" spans="2:3" ht="17.25" thickBot="1" x14ac:dyDescent="0.25">
      <c r="B31" s="4" t="s">
        <v>35</v>
      </c>
      <c r="C31" s="42"/>
    </row>
    <row r="32" spans="2:3" ht="17.25" thickBot="1" x14ac:dyDescent="0.25">
      <c r="B32" s="9" t="s">
        <v>58</v>
      </c>
      <c r="C32" s="15">
        <v>0</v>
      </c>
    </row>
    <row r="33" spans="2:4" ht="17.25" thickBot="1" x14ac:dyDescent="0.25">
      <c r="B33" s="4" t="s">
        <v>36</v>
      </c>
      <c r="C33" s="15">
        <v>0</v>
      </c>
    </row>
    <row r="34" spans="2:4" ht="17.25" thickBot="1" x14ac:dyDescent="0.25">
      <c r="B34" s="5"/>
      <c r="C34" s="42"/>
    </row>
    <row r="35" spans="2:4" ht="17.25" thickBot="1" x14ac:dyDescent="0.25">
      <c r="B35" s="4" t="s">
        <v>37</v>
      </c>
      <c r="C35" s="42"/>
    </row>
    <row r="36" spans="2:4" ht="17.25" thickBot="1" x14ac:dyDescent="0.25">
      <c r="B36" s="4" t="s">
        <v>38</v>
      </c>
      <c r="C36" s="15">
        <v>0</v>
      </c>
    </row>
    <row r="37" spans="2:4" ht="17.25" thickBot="1" x14ac:dyDescent="0.25">
      <c r="B37" s="5"/>
      <c r="C37" s="42"/>
    </row>
    <row r="38" spans="2:4" ht="17.25" thickBot="1" x14ac:dyDescent="0.25">
      <c r="B38" s="4" t="s">
        <v>39</v>
      </c>
      <c r="C38" s="43">
        <f>C23+C17</f>
        <v>365.10892836221137</v>
      </c>
    </row>
    <row r="39" spans="2:4" ht="17.25" thickBot="1" x14ac:dyDescent="0.25">
      <c r="B39" s="4" t="s">
        <v>40</v>
      </c>
      <c r="C39" s="15">
        <v>992703.20499000011</v>
      </c>
      <c r="D39" s="1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3"/>
  <sheetViews>
    <sheetView rightToLeft="1" workbookViewId="0">
      <selection activeCell="C51" sqref="C51"/>
    </sheetView>
  </sheetViews>
  <sheetFormatPr defaultColWidth="28.875" defaultRowHeight="15" x14ac:dyDescent="0.25"/>
  <cols>
    <col min="1" max="1" width="10.25" customWidth="1"/>
    <col min="2" max="2" width="32.875" style="8" customWidth="1"/>
    <col min="3" max="3" width="28.875" style="6"/>
  </cols>
  <sheetData>
    <row r="1" spans="2:4" ht="16.5" x14ac:dyDescent="0.25">
      <c r="B1" s="14" t="s">
        <v>66</v>
      </c>
    </row>
    <row r="2" spans="2:4" x14ac:dyDescent="0.25">
      <c r="B2" s="13" t="s">
        <v>73</v>
      </c>
    </row>
    <row r="3" spans="2:4" ht="15.75" thickBot="1" x14ac:dyDescent="0.3">
      <c r="B3" s="1" t="s">
        <v>93</v>
      </c>
    </row>
    <row r="4" spans="2:4" thickBot="1" x14ac:dyDescent="0.25">
      <c r="B4" s="23"/>
      <c r="C4" s="21" t="s">
        <v>0</v>
      </c>
    </row>
    <row r="5" spans="2:4" ht="18" customHeight="1" thickBot="1" x14ac:dyDescent="0.25">
      <c r="B5" s="24" t="s">
        <v>70</v>
      </c>
      <c r="C5" s="22"/>
    </row>
    <row r="6" spans="2:4" ht="18" customHeight="1" thickBot="1" x14ac:dyDescent="0.25">
      <c r="B6" s="9" t="s">
        <v>74</v>
      </c>
      <c r="C6" s="40">
        <v>14.65</v>
      </c>
      <c r="D6" s="34"/>
    </row>
    <row r="7" spans="2:4" ht="18" customHeight="1" thickBot="1" x14ac:dyDescent="0.25">
      <c r="B7" s="9" t="s">
        <v>75</v>
      </c>
      <c r="C7" s="40">
        <v>18.905999999999999</v>
      </c>
      <c r="D7" s="34"/>
    </row>
    <row r="8" spans="2:4" ht="18" customHeight="1" thickBot="1" x14ac:dyDescent="0.25">
      <c r="B8" s="9" t="s">
        <v>76</v>
      </c>
      <c r="C8" s="40">
        <v>31.183</v>
      </c>
      <c r="D8" s="34"/>
    </row>
    <row r="9" spans="2:4" ht="18" customHeight="1" thickBot="1" x14ac:dyDescent="0.25">
      <c r="B9" s="9" t="s">
        <v>77</v>
      </c>
      <c r="C9" s="40">
        <v>37.097000000000001</v>
      </c>
      <c r="D9" s="34"/>
    </row>
    <row r="10" spans="2:4" ht="18" customHeight="1" thickBot="1" x14ac:dyDescent="0.25">
      <c r="B10" s="9" t="s">
        <v>78</v>
      </c>
      <c r="C10" s="40">
        <v>26.907</v>
      </c>
      <c r="D10" s="34"/>
    </row>
    <row r="11" spans="2:4" ht="18" customHeight="1" thickBot="1" x14ac:dyDescent="0.25">
      <c r="B11" s="9" t="s">
        <v>79</v>
      </c>
      <c r="C11" s="40">
        <v>43.295999999999999</v>
      </c>
      <c r="D11" s="34"/>
    </row>
    <row r="12" spans="2:4" ht="18" customHeight="1" thickBot="1" x14ac:dyDescent="0.25">
      <c r="B12" s="9"/>
      <c r="C12" s="40">
        <v>65.424999999999997</v>
      </c>
      <c r="D12" s="34"/>
    </row>
    <row r="13" spans="2:4" ht="18" customHeight="1" thickBot="1" x14ac:dyDescent="0.25">
      <c r="B13" s="5" t="s">
        <v>80</v>
      </c>
      <c r="C13" s="40">
        <v>10.699</v>
      </c>
      <c r="D13" s="34"/>
    </row>
    <row r="14" spans="2:4" ht="18" customHeight="1" thickBot="1" x14ac:dyDescent="0.25">
      <c r="B14" s="24" t="s">
        <v>69</v>
      </c>
      <c r="C14" s="22"/>
    </row>
    <row r="15" spans="2:4" ht="18" customHeight="1" thickBot="1" x14ac:dyDescent="0.25">
      <c r="B15" s="9" t="s">
        <v>74</v>
      </c>
      <c r="C15" s="40">
        <v>9.6199999999999992</v>
      </c>
    </row>
    <row r="16" spans="2:4" ht="18" customHeight="1" thickBot="1" x14ac:dyDescent="0.25">
      <c r="B16" s="9" t="s">
        <v>75</v>
      </c>
      <c r="C16" s="40">
        <v>5.7720000000000002</v>
      </c>
    </row>
    <row r="17" spans="2:3" ht="18" customHeight="1" thickBot="1" x14ac:dyDescent="0.25">
      <c r="B17" s="9" t="s">
        <v>76</v>
      </c>
      <c r="C17" s="40">
        <v>6.2329999999999997</v>
      </c>
    </row>
    <row r="18" spans="2:3" ht="18" customHeight="1" thickBot="1" x14ac:dyDescent="0.25">
      <c r="B18" s="9" t="s">
        <v>77</v>
      </c>
      <c r="C18" s="40">
        <v>19.742999999999999</v>
      </c>
    </row>
    <row r="19" spans="2:3" ht="18" customHeight="1" thickBot="1" x14ac:dyDescent="0.25">
      <c r="B19" s="9" t="s">
        <v>78</v>
      </c>
      <c r="C19" s="40">
        <v>19.242999999999999</v>
      </c>
    </row>
    <row r="20" spans="2:3" ht="18" customHeight="1" thickBot="1" x14ac:dyDescent="0.25">
      <c r="B20" s="9" t="s">
        <v>79</v>
      </c>
      <c r="C20" s="40">
        <v>16.837</v>
      </c>
    </row>
    <row r="21" spans="2:3" ht="18" customHeight="1" thickBot="1" x14ac:dyDescent="0.25">
      <c r="B21" s="9" t="s">
        <v>81</v>
      </c>
      <c r="C21" s="40">
        <v>12.891999999999999</v>
      </c>
    </row>
    <row r="22" spans="2:3" ht="15.75" customHeight="1" thickBot="1" x14ac:dyDescent="0.25">
      <c r="B22" s="44" t="s">
        <v>80</v>
      </c>
      <c r="C22" s="40">
        <v>3.8210000000000002</v>
      </c>
    </row>
    <row r="23" spans="2:3" ht="17.25" thickBot="1" x14ac:dyDescent="0.25">
      <c r="B23" s="39" t="s">
        <v>41</v>
      </c>
      <c r="C23" s="55">
        <f>SUM(C6:C22)</f>
        <v>342.32400000000001</v>
      </c>
    </row>
    <row r="24" spans="2:3" thickBot="1" x14ac:dyDescent="0.25">
      <c r="B24" s="24"/>
      <c r="C24" s="24"/>
    </row>
    <row r="25" spans="2:3" thickBot="1" x14ac:dyDescent="0.25">
      <c r="B25" s="24" t="s">
        <v>42</v>
      </c>
      <c r="C25" s="24"/>
    </row>
    <row r="26" spans="2:3" ht="17.25" thickBot="1" x14ac:dyDescent="0.25">
      <c r="B26" s="24" t="s">
        <v>43</v>
      </c>
      <c r="C26" s="40">
        <v>0</v>
      </c>
    </row>
    <row r="27" spans="2:3" ht="17.25" thickBot="1" x14ac:dyDescent="0.25">
      <c r="B27" s="44"/>
      <c r="C27" s="40"/>
    </row>
    <row r="28" spans="2:3" thickBot="1" x14ac:dyDescent="0.25">
      <c r="B28" s="26" t="s">
        <v>45</v>
      </c>
      <c r="C28" s="24"/>
    </row>
    <row r="29" spans="2:3" ht="17.25" thickBot="1" x14ac:dyDescent="0.25">
      <c r="B29" s="24" t="s">
        <v>46</v>
      </c>
      <c r="C29" s="38"/>
    </row>
    <row r="30" spans="2:3" ht="17.25" thickBot="1" x14ac:dyDescent="0.25">
      <c r="B30" s="24" t="s">
        <v>44</v>
      </c>
      <c r="C30" s="40">
        <v>0</v>
      </c>
    </row>
    <row r="31" spans="2:3" ht="17.25" thickBot="1" x14ac:dyDescent="0.25">
      <c r="B31" s="24" t="s">
        <v>99</v>
      </c>
      <c r="C31" s="40">
        <v>1.4259000000000001E-2</v>
      </c>
    </row>
    <row r="32" spans="2:3" ht="17.25" thickBot="1" x14ac:dyDescent="0.25">
      <c r="B32" s="24" t="s">
        <v>100</v>
      </c>
      <c r="C32" s="40">
        <v>1.6461E-2</v>
      </c>
    </row>
    <row r="33" spans="2:9" ht="17.25" thickBot="1" x14ac:dyDescent="0.25">
      <c r="B33" s="25" t="s">
        <v>101</v>
      </c>
      <c r="C33" s="38"/>
    </row>
    <row r="34" spans="2:9" ht="17.25" thickBot="1" x14ac:dyDescent="0.25">
      <c r="B34" s="24" t="s">
        <v>47</v>
      </c>
      <c r="C34" s="38"/>
      <c r="E34" s="18"/>
      <c r="F34" s="18"/>
      <c r="G34" s="18"/>
      <c r="H34" s="18"/>
      <c r="I34" s="18"/>
    </row>
    <row r="35" spans="2:9" ht="17.25" thickBot="1" x14ac:dyDescent="0.25">
      <c r="B35" s="9" t="s">
        <v>97</v>
      </c>
      <c r="C35" s="29">
        <v>13.37</v>
      </c>
      <c r="E35" s="19"/>
      <c r="F35" s="19"/>
      <c r="G35" s="19"/>
      <c r="H35" s="19"/>
      <c r="I35" s="20"/>
    </row>
    <row r="36" spans="2:9" ht="17.25" thickBot="1" x14ac:dyDescent="0.25">
      <c r="B36" s="9" t="s">
        <v>71</v>
      </c>
      <c r="C36" s="29">
        <v>21.603999999999999</v>
      </c>
      <c r="E36" s="20"/>
      <c r="F36" s="20"/>
      <c r="G36" s="20"/>
      <c r="H36" s="20"/>
      <c r="I36" s="20"/>
    </row>
    <row r="37" spans="2:9" ht="17.25" thickBot="1" x14ac:dyDescent="0.25">
      <c r="B37" s="45" t="s">
        <v>98</v>
      </c>
      <c r="C37" s="29">
        <v>32.828000000000003</v>
      </c>
      <c r="E37" s="20"/>
      <c r="F37" s="20"/>
      <c r="G37" s="20"/>
      <c r="H37" s="20"/>
      <c r="I37" s="20"/>
    </row>
    <row r="38" spans="2:9" ht="17.25" thickBot="1" x14ac:dyDescent="0.25">
      <c r="B38" s="27" t="s">
        <v>55</v>
      </c>
      <c r="C38" s="29">
        <v>57.877000000000002</v>
      </c>
      <c r="E38" s="19"/>
      <c r="F38" s="19"/>
      <c r="G38" s="19"/>
      <c r="H38" s="18"/>
      <c r="I38" s="18"/>
    </row>
    <row r="39" spans="2:9" ht="17.25" thickBot="1" x14ac:dyDescent="0.25">
      <c r="B39" s="24" t="s">
        <v>48</v>
      </c>
      <c r="C39" s="40">
        <f>SUM(C35:C38)+C32+C31</f>
        <v>125.70972</v>
      </c>
      <c r="E39" s="20"/>
      <c r="F39" s="20"/>
      <c r="G39" s="20"/>
      <c r="H39" s="18"/>
      <c r="I39" s="18"/>
    </row>
    <row r="40" spans="2:9" ht="17.25" thickBot="1" x14ac:dyDescent="0.25">
      <c r="B40" s="25"/>
      <c r="C40" s="38"/>
      <c r="E40" s="18"/>
      <c r="F40" s="18"/>
      <c r="G40" s="18"/>
      <c r="H40" s="18"/>
      <c r="I40" s="18"/>
    </row>
    <row r="41" spans="2:9" ht="17.25" thickBot="1" x14ac:dyDescent="0.25">
      <c r="B41" s="24" t="s">
        <v>49</v>
      </c>
      <c r="C41" s="38"/>
      <c r="E41" s="18"/>
      <c r="F41" s="18"/>
      <c r="G41" s="18"/>
      <c r="H41" s="18"/>
      <c r="I41" s="18"/>
    </row>
    <row r="42" spans="2:9" ht="17.25" thickBot="1" x14ac:dyDescent="0.25">
      <c r="B42" s="24" t="s">
        <v>50</v>
      </c>
      <c r="C42" s="38"/>
    </row>
    <row r="43" spans="2:9" ht="17.25" thickBot="1" x14ac:dyDescent="0.25">
      <c r="B43" s="9" t="s">
        <v>95</v>
      </c>
      <c r="C43" s="29">
        <v>2.024</v>
      </c>
    </row>
    <row r="44" spans="2:9" ht="17.25" thickBot="1" x14ac:dyDescent="0.25">
      <c r="B44" s="9" t="s">
        <v>63</v>
      </c>
      <c r="C44" s="29">
        <v>2.6440000000000001</v>
      </c>
    </row>
    <row r="45" spans="2:9" ht="17.25" thickBot="1" x14ac:dyDescent="0.25">
      <c r="B45" s="27" t="s">
        <v>55</v>
      </c>
      <c r="C45" s="29">
        <v>-20.353999999999999</v>
      </c>
    </row>
    <row r="46" spans="2:9" ht="17.25" thickBot="1" x14ac:dyDescent="0.25">
      <c r="B46" s="24" t="s">
        <v>51</v>
      </c>
      <c r="C46" s="38"/>
    </row>
    <row r="47" spans="2:9" ht="17.25" thickBot="1" x14ac:dyDescent="0.25">
      <c r="B47" s="9" t="s">
        <v>96</v>
      </c>
      <c r="C47" s="29">
        <v>2.1499999999999998E-2</v>
      </c>
    </row>
    <row r="48" spans="2:9" ht="17.25" thickBot="1" x14ac:dyDescent="0.25">
      <c r="B48" s="9" t="s">
        <v>65</v>
      </c>
      <c r="C48" s="29">
        <v>1.613</v>
      </c>
    </row>
    <row r="49" spans="2:4" ht="17.25" thickBot="1" x14ac:dyDescent="0.25">
      <c r="B49" s="9" t="s">
        <v>64</v>
      </c>
      <c r="C49" s="29">
        <v>7.9899999999999999E-2</v>
      </c>
    </row>
    <row r="50" spans="2:4" ht="17.25" thickBot="1" x14ac:dyDescent="0.25">
      <c r="B50" s="27" t="s">
        <v>55</v>
      </c>
      <c r="C50" s="29">
        <v>0</v>
      </c>
    </row>
    <row r="51" spans="2:4" ht="17.25" thickBot="1" x14ac:dyDescent="0.25">
      <c r="B51" s="4" t="s">
        <v>72</v>
      </c>
      <c r="C51" s="46">
        <f>SUM(C43:C50)</f>
        <v>-13.9716</v>
      </c>
    </row>
    <row r="52" spans="2:4" ht="17.25" thickBot="1" x14ac:dyDescent="0.25">
      <c r="B52" s="24" t="s">
        <v>52</v>
      </c>
      <c r="C52" s="15">
        <f>C51+C39+C23</f>
        <v>454.06212000000005</v>
      </c>
    </row>
    <row r="53" spans="2:4" ht="17.25" thickBot="1" x14ac:dyDescent="0.25">
      <c r="B53" s="28" t="s">
        <v>40</v>
      </c>
      <c r="C53" s="29">
        <v>992703.20499</v>
      </c>
      <c r="D53" s="17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rightToLeft="1" topLeftCell="A19" workbookViewId="0">
      <selection activeCell="C37" sqref="C37"/>
    </sheetView>
  </sheetViews>
  <sheetFormatPr defaultRowHeight="15" x14ac:dyDescent="0.25"/>
  <cols>
    <col min="2" max="2" width="51.125" style="12" customWidth="1"/>
    <col min="3" max="3" width="21.625" style="6" customWidth="1"/>
  </cols>
  <sheetData>
    <row r="1" spans="2:5" ht="16.5" x14ac:dyDescent="0.25">
      <c r="B1" s="14" t="s">
        <v>59</v>
      </c>
    </row>
    <row r="2" spans="2:5" ht="15.75" thickBot="1" x14ac:dyDescent="0.3">
      <c r="B2" s="1" t="s">
        <v>91</v>
      </c>
    </row>
    <row r="3" spans="2:5" thickBot="1" x14ac:dyDescent="0.25">
      <c r="B3" s="3"/>
      <c r="C3" s="2" t="s">
        <v>0</v>
      </c>
    </row>
    <row r="4" spans="2:5" ht="17.25" thickBot="1" x14ac:dyDescent="0.25">
      <c r="B4" s="10" t="s">
        <v>1</v>
      </c>
      <c r="C4" s="7"/>
    </row>
    <row r="5" spans="2:5" ht="17.25" thickBot="1" x14ac:dyDescent="0.25">
      <c r="B5" s="5" t="s">
        <v>2</v>
      </c>
      <c r="C5" s="46">
        <v>234.36414151679256</v>
      </c>
    </row>
    <row r="6" spans="2:5" ht="17.25" thickBot="1" x14ac:dyDescent="0.25">
      <c r="B6" s="5" t="s">
        <v>3</v>
      </c>
      <c r="C6" s="46">
        <v>39.294633276139983</v>
      </c>
    </row>
    <row r="7" spans="2:5" ht="17.25" thickBot="1" x14ac:dyDescent="0.25">
      <c r="B7" s="5"/>
      <c r="C7" s="37">
        <v>0</v>
      </c>
      <c r="E7" s="32"/>
    </row>
    <row r="8" spans="2:5" ht="17.25" thickBot="1" x14ac:dyDescent="0.25">
      <c r="B8" s="10" t="s">
        <v>4</v>
      </c>
      <c r="C8" s="37">
        <v>0</v>
      </c>
    </row>
    <row r="9" spans="2:5" ht="17.25" thickBot="1" x14ac:dyDescent="0.25">
      <c r="B9" s="5" t="s">
        <v>5</v>
      </c>
      <c r="C9" s="36"/>
    </row>
    <row r="10" spans="2:5" ht="17.25" thickBot="1" x14ac:dyDescent="0.25">
      <c r="B10" s="5" t="s">
        <v>6</v>
      </c>
      <c r="C10" s="47">
        <v>30.376507100999987</v>
      </c>
    </row>
    <row r="11" spans="2:5" ht="17.25" thickBot="1" x14ac:dyDescent="0.25">
      <c r="B11" s="5"/>
      <c r="C11" s="37"/>
    </row>
    <row r="12" spans="2:5" ht="17.25" thickBot="1" x14ac:dyDescent="0.25">
      <c r="B12" s="10" t="s">
        <v>7</v>
      </c>
      <c r="C12" s="37"/>
    </row>
    <row r="13" spans="2:5" ht="26.25" thickBot="1" x14ac:dyDescent="0.25">
      <c r="B13" s="5" t="s">
        <v>8</v>
      </c>
      <c r="C13" s="47">
        <v>2.5264700000000002</v>
      </c>
    </row>
    <row r="14" spans="2:5" ht="17.25" thickBot="1" x14ac:dyDescent="0.25">
      <c r="B14" s="5" t="s">
        <v>9</v>
      </c>
      <c r="C14" s="36">
        <v>0</v>
      </c>
    </row>
    <row r="15" spans="2:5" ht="17.25" thickBot="1" x14ac:dyDescent="0.25">
      <c r="B15" s="5" t="s">
        <v>10</v>
      </c>
      <c r="C15" s="36">
        <v>0</v>
      </c>
    </row>
    <row r="16" spans="2:5" ht="17.25" thickBot="1" x14ac:dyDescent="0.25">
      <c r="B16" s="5"/>
      <c r="C16" s="37">
        <v>0</v>
      </c>
    </row>
    <row r="17" spans="2:3" ht="17.25" thickBot="1" x14ac:dyDescent="0.25">
      <c r="B17" s="10" t="s">
        <v>11</v>
      </c>
      <c r="C17" s="37">
        <v>0</v>
      </c>
    </row>
    <row r="18" spans="2:3" ht="17.25" thickBot="1" x14ac:dyDescent="0.25">
      <c r="B18" s="5" t="s">
        <v>12</v>
      </c>
      <c r="C18" s="47">
        <v>94.162743349419159</v>
      </c>
    </row>
    <row r="19" spans="2:3" ht="17.25" thickBot="1" x14ac:dyDescent="0.25">
      <c r="B19" s="5" t="s">
        <v>13</v>
      </c>
      <c r="C19" s="47">
        <v>246.18625257046486</v>
      </c>
    </row>
    <row r="20" spans="2:3" ht="17.25" thickBot="1" x14ac:dyDescent="0.25">
      <c r="B20" s="5" t="s">
        <v>14</v>
      </c>
      <c r="C20" s="47">
        <v>0</v>
      </c>
    </row>
    <row r="21" spans="2:3" ht="17.25" thickBot="1" x14ac:dyDescent="0.25">
      <c r="B21" s="5" t="s">
        <v>15</v>
      </c>
      <c r="C21" s="47">
        <v>0</v>
      </c>
    </row>
    <row r="22" spans="2:3" ht="17.25" thickBot="1" x14ac:dyDescent="0.25">
      <c r="B22" s="5" t="s">
        <v>16</v>
      </c>
      <c r="C22" s="52">
        <v>-22.075075140082195</v>
      </c>
    </row>
    <row r="23" spans="2:3" ht="17.25" thickBot="1" x14ac:dyDescent="0.25">
      <c r="B23" s="5" t="s">
        <v>17</v>
      </c>
      <c r="C23" s="47">
        <v>0</v>
      </c>
    </row>
    <row r="24" spans="2:3" ht="17.25" thickBot="1" x14ac:dyDescent="0.25">
      <c r="B24" s="5" t="s">
        <v>18</v>
      </c>
      <c r="C24" s="47">
        <v>0</v>
      </c>
    </row>
    <row r="25" spans="2:3" ht="17.25" thickBot="1" x14ac:dyDescent="0.25">
      <c r="B25" s="5" t="s">
        <v>19</v>
      </c>
      <c r="C25" s="47">
        <v>105.09577686249085</v>
      </c>
    </row>
    <row r="26" spans="2:3" ht="17.25" thickBot="1" x14ac:dyDescent="0.25">
      <c r="B26" s="5"/>
      <c r="C26" s="37"/>
    </row>
    <row r="27" spans="2:3" ht="17.25" thickBot="1" x14ac:dyDescent="0.25">
      <c r="B27" s="10" t="s">
        <v>20</v>
      </c>
      <c r="C27" s="37"/>
    </row>
    <row r="28" spans="2:3" ht="17.25" thickBot="1" x14ac:dyDescent="0.25">
      <c r="B28" s="5" t="s">
        <v>21</v>
      </c>
      <c r="C28" s="36">
        <v>0</v>
      </c>
    </row>
    <row r="29" spans="2:3" ht="17.25" thickBot="1" x14ac:dyDescent="0.25">
      <c r="B29" s="5" t="s">
        <v>22</v>
      </c>
      <c r="C29" s="36">
        <v>0</v>
      </c>
    </row>
    <row r="30" spans="2:3" ht="17.25" thickBot="1" x14ac:dyDescent="0.25">
      <c r="B30" s="5"/>
      <c r="C30" s="37"/>
    </row>
    <row r="31" spans="2:3" ht="17.25" thickBot="1" x14ac:dyDescent="0.25">
      <c r="B31" s="10" t="s">
        <v>53</v>
      </c>
      <c r="C31" s="36">
        <v>729.93144953622516</v>
      </c>
    </row>
    <row r="32" spans="2:3" ht="17.25" thickBot="1" x14ac:dyDescent="0.25">
      <c r="B32" s="11"/>
      <c r="C32" s="7"/>
    </row>
    <row r="33" spans="2:3" ht="17.25" thickBot="1" x14ac:dyDescent="0.25">
      <c r="B33" s="10" t="s">
        <v>23</v>
      </c>
      <c r="C33" s="7"/>
    </row>
    <row r="34" spans="2:3" ht="26.25" thickBot="1" x14ac:dyDescent="0.25">
      <c r="B34" s="5" t="s">
        <v>67</v>
      </c>
      <c r="C34" s="30">
        <v>6.6213426883920653E-4</v>
      </c>
    </row>
    <row r="35" spans="2:3" ht="26.25" thickBot="1" x14ac:dyDescent="0.25">
      <c r="B35" s="5" t="s">
        <v>54</v>
      </c>
      <c r="C35" s="30">
        <v>1.1087329517818771E-3</v>
      </c>
    </row>
    <row r="36" spans="2:3" ht="17.25" thickBot="1" x14ac:dyDescent="0.25">
      <c r="B36" s="5"/>
      <c r="C36" s="7"/>
    </row>
    <row r="37" spans="2:3" ht="17.25" thickBot="1" x14ac:dyDescent="0.25">
      <c r="B37" s="5" t="s">
        <v>24</v>
      </c>
      <c r="C37" s="36">
        <v>658347.39408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rightToLeft="1" topLeftCell="A13" workbookViewId="0">
      <selection activeCell="C37" sqref="C37"/>
    </sheetView>
  </sheetViews>
  <sheetFormatPr defaultRowHeight="15" x14ac:dyDescent="0.25"/>
  <cols>
    <col min="2" max="2" width="49.5" style="12" customWidth="1"/>
    <col min="3" max="3" width="23.875" style="6" customWidth="1"/>
  </cols>
  <sheetData>
    <row r="1" spans="2:3" ht="16.5" x14ac:dyDescent="0.25">
      <c r="B1" s="14" t="s">
        <v>60</v>
      </c>
    </row>
    <row r="2" spans="2:3" ht="15.75" thickBot="1" x14ac:dyDescent="0.3">
      <c r="B2" s="1" t="s">
        <v>91</v>
      </c>
    </row>
    <row r="3" spans="2:3" thickBot="1" x14ac:dyDescent="0.25">
      <c r="B3" s="3"/>
      <c r="C3" s="2" t="s">
        <v>0</v>
      </c>
    </row>
    <row r="4" spans="2:3" ht="17.25" thickBot="1" x14ac:dyDescent="0.25">
      <c r="B4" s="10" t="s">
        <v>1</v>
      </c>
      <c r="C4" s="7"/>
    </row>
    <row r="5" spans="2:3" ht="17.25" thickBot="1" x14ac:dyDescent="0.25">
      <c r="B5" s="5" t="s">
        <v>2</v>
      </c>
      <c r="C5" s="46">
        <v>28.4153055697188</v>
      </c>
    </row>
    <row r="6" spans="2:3" ht="17.25" thickBot="1" x14ac:dyDescent="0.25">
      <c r="B6" s="5" t="s">
        <v>3</v>
      </c>
      <c r="C6" s="46">
        <v>6.4180320140000013</v>
      </c>
    </row>
    <row r="7" spans="2:3" ht="17.25" thickBot="1" x14ac:dyDescent="0.25">
      <c r="B7" s="5"/>
      <c r="C7" s="37">
        <v>0</v>
      </c>
    </row>
    <row r="8" spans="2:3" ht="17.25" thickBot="1" x14ac:dyDescent="0.25">
      <c r="B8" s="10" t="s">
        <v>4</v>
      </c>
      <c r="C8" s="37">
        <v>0</v>
      </c>
    </row>
    <row r="9" spans="2:3" ht="17.25" thickBot="1" x14ac:dyDescent="0.25">
      <c r="B9" s="5" t="s">
        <v>5</v>
      </c>
      <c r="C9" s="36"/>
    </row>
    <row r="10" spans="2:3" ht="17.25" thickBot="1" x14ac:dyDescent="0.25">
      <c r="B10" s="5" t="s">
        <v>6</v>
      </c>
      <c r="C10" s="47">
        <v>6.5819656510000009</v>
      </c>
    </row>
    <row r="11" spans="2:3" ht="17.25" thickBot="1" x14ac:dyDescent="0.25">
      <c r="B11" s="5"/>
      <c r="C11" s="37"/>
    </row>
    <row r="12" spans="2:3" ht="17.25" thickBot="1" x14ac:dyDescent="0.25">
      <c r="B12" s="10" t="s">
        <v>7</v>
      </c>
      <c r="C12" s="37"/>
    </row>
    <row r="13" spans="2:3" ht="26.25" thickBot="1" x14ac:dyDescent="0.25">
      <c r="B13" s="5" t="s">
        <v>8</v>
      </c>
      <c r="C13" s="47">
        <v>0</v>
      </c>
    </row>
    <row r="14" spans="2:3" ht="17.25" thickBot="1" x14ac:dyDescent="0.25">
      <c r="B14" s="5" t="s">
        <v>9</v>
      </c>
      <c r="C14" s="36">
        <v>0</v>
      </c>
    </row>
    <row r="15" spans="2:3" ht="17.25" thickBot="1" x14ac:dyDescent="0.25">
      <c r="B15" s="5" t="s">
        <v>10</v>
      </c>
      <c r="C15" s="36">
        <v>0</v>
      </c>
    </row>
    <row r="16" spans="2:3" ht="17.25" thickBot="1" x14ac:dyDescent="0.25">
      <c r="B16" s="5"/>
      <c r="C16" s="37">
        <v>0</v>
      </c>
    </row>
    <row r="17" spans="2:3" ht="17.25" thickBot="1" x14ac:dyDescent="0.25">
      <c r="B17" s="10" t="s">
        <v>11</v>
      </c>
      <c r="C17" s="37">
        <v>0</v>
      </c>
    </row>
    <row r="18" spans="2:3" ht="17.25" thickBot="1" x14ac:dyDescent="0.25">
      <c r="B18" s="5" t="s">
        <v>12</v>
      </c>
      <c r="C18" s="36">
        <v>0</v>
      </c>
    </row>
    <row r="19" spans="2:3" ht="17.25" thickBot="1" x14ac:dyDescent="0.25">
      <c r="B19" s="5" t="s">
        <v>13</v>
      </c>
      <c r="C19" s="36">
        <v>1.9752115469274398</v>
      </c>
    </row>
    <row r="20" spans="2:3" ht="17.25" thickBot="1" x14ac:dyDescent="0.25">
      <c r="B20" s="5" t="s">
        <v>14</v>
      </c>
      <c r="C20" s="36">
        <v>0</v>
      </c>
    </row>
    <row r="21" spans="2:3" ht="17.25" thickBot="1" x14ac:dyDescent="0.25">
      <c r="B21" s="5" t="s">
        <v>15</v>
      </c>
      <c r="C21" s="36">
        <v>0</v>
      </c>
    </row>
    <row r="22" spans="2:3" ht="17.25" thickBot="1" x14ac:dyDescent="0.25">
      <c r="B22" s="5" t="s">
        <v>16</v>
      </c>
      <c r="C22" s="53">
        <v>2.1908482862054792</v>
      </c>
    </row>
    <row r="23" spans="2:3" ht="17.25" thickBot="1" x14ac:dyDescent="0.25">
      <c r="B23" s="5" t="s">
        <v>17</v>
      </c>
      <c r="C23" s="36">
        <v>0.37217286699150687</v>
      </c>
    </row>
    <row r="24" spans="2:3" ht="17.25" thickBot="1" x14ac:dyDescent="0.25">
      <c r="B24" s="5" t="s">
        <v>18</v>
      </c>
      <c r="C24" s="36">
        <v>0</v>
      </c>
    </row>
    <row r="25" spans="2:3" ht="17.25" thickBot="1" x14ac:dyDescent="0.25">
      <c r="B25" s="5" t="s">
        <v>19</v>
      </c>
      <c r="C25" s="36">
        <v>20.582297950640569</v>
      </c>
    </row>
    <row r="26" spans="2:3" ht="17.25" thickBot="1" x14ac:dyDescent="0.25">
      <c r="B26" s="5"/>
      <c r="C26" s="7"/>
    </row>
    <row r="27" spans="2:3" ht="17.25" thickBot="1" x14ac:dyDescent="0.25">
      <c r="B27" s="10" t="s">
        <v>20</v>
      </c>
      <c r="C27" s="7"/>
    </row>
    <row r="28" spans="2:3" ht="17.25" thickBot="1" x14ac:dyDescent="0.25">
      <c r="B28" s="5" t="s">
        <v>21</v>
      </c>
      <c r="C28" s="31">
        <v>0</v>
      </c>
    </row>
    <row r="29" spans="2:3" ht="17.25" thickBot="1" x14ac:dyDescent="0.25">
      <c r="B29" s="5" t="s">
        <v>22</v>
      </c>
      <c r="C29" s="31">
        <v>0</v>
      </c>
    </row>
    <row r="30" spans="2:3" ht="17.25" thickBot="1" x14ac:dyDescent="0.25">
      <c r="B30" s="5"/>
      <c r="C30" s="7"/>
    </row>
    <row r="31" spans="2:3" ht="17.25" thickBot="1" x14ac:dyDescent="0.25">
      <c r="B31" s="10" t="s">
        <v>53</v>
      </c>
      <c r="C31" s="36">
        <v>66.535833885483797</v>
      </c>
    </row>
    <row r="32" spans="2:3" ht="17.25" thickBot="1" x14ac:dyDescent="0.25">
      <c r="B32" s="11"/>
      <c r="C32" s="7"/>
    </row>
    <row r="33" spans="2:3" ht="17.25" thickBot="1" x14ac:dyDescent="0.25">
      <c r="B33" s="10" t="s">
        <v>23</v>
      </c>
      <c r="C33" s="7"/>
    </row>
    <row r="34" spans="2:3" ht="26.25" thickBot="1" x14ac:dyDescent="0.25">
      <c r="B34" s="5" t="s">
        <v>67</v>
      </c>
      <c r="C34" s="30">
        <v>1.4312655724552488E-4</v>
      </c>
    </row>
    <row r="35" spans="2:3" ht="26.25" thickBot="1" x14ac:dyDescent="0.25">
      <c r="B35" s="5" t="s">
        <v>54</v>
      </c>
      <c r="C35" s="30">
        <v>3.6780728952593789E-4</v>
      </c>
    </row>
    <row r="36" spans="2:3" ht="17.25" thickBot="1" x14ac:dyDescent="0.25">
      <c r="B36" s="5"/>
      <c r="C36" s="7"/>
    </row>
    <row r="37" spans="2:3" ht="17.25" thickBot="1" x14ac:dyDescent="0.25">
      <c r="B37" s="5" t="s">
        <v>24</v>
      </c>
      <c r="C37" s="15">
        <v>180898.62756999998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rightToLeft="1" topLeftCell="A13" workbookViewId="0">
      <selection activeCell="C37" sqref="C37"/>
    </sheetView>
  </sheetViews>
  <sheetFormatPr defaultRowHeight="15" x14ac:dyDescent="0.25"/>
  <cols>
    <col min="2" max="2" width="47.25" style="12" customWidth="1"/>
    <col min="3" max="3" width="32.875" style="6" customWidth="1"/>
  </cols>
  <sheetData>
    <row r="1" spans="2:5" ht="16.5" x14ac:dyDescent="0.25">
      <c r="B1" s="14" t="s">
        <v>61</v>
      </c>
    </row>
    <row r="2" spans="2:5" ht="15.75" thickBot="1" x14ac:dyDescent="0.3">
      <c r="B2" s="1" t="s">
        <v>91</v>
      </c>
    </row>
    <row r="3" spans="2:5" thickBot="1" x14ac:dyDescent="0.25">
      <c r="B3" s="3"/>
      <c r="C3" s="2" t="s">
        <v>0</v>
      </c>
    </row>
    <row r="4" spans="2:5" ht="17.25" thickBot="1" x14ac:dyDescent="0.25">
      <c r="B4" s="10" t="s">
        <v>1</v>
      </c>
      <c r="C4" s="7"/>
    </row>
    <row r="5" spans="2:5" ht="17.25" thickBot="1" x14ac:dyDescent="0.25">
      <c r="B5" s="5" t="s">
        <v>2</v>
      </c>
      <c r="C5" s="46">
        <v>0.91990757599999995</v>
      </c>
    </row>
    <row r="6" spans="2:5" ht="17.25" thickBot="1" x14ac:dyDescent="0.25">
      <c r="B6" s="5" t="s">
        <v>3</v>
      </c>
      <c r="C6" s="46">
        <v>2.2575134550000002</v>
      </c>
      <c r="E6" s="33"/>
    </row>
    <row r="7" spans="2:5" ht="17.25" thickBot="1" x14ac:dyDescent="0.25">
      <c r="B7" s="5"/>
      <c r="C7" s="37">
        <v>0</v>
      </c>
    </row>
    <row r="8" spans="2:5" ht="17.25" thickBot="1" x14ac:dyDescent="0.25">
      <c r="B8" s="10" t="s">
        <v>4</v>
      </c>
      <c r="C8" s="37">
        <v>0</v>
      </c>
    </row>
    <row r="9" spans="2:5" ht="17.25" thickBot="1" x14ac:dyDescent="0.25">
      <c r="B9" s="5" t="s">
        <v>5</v>
      </c>
      <c r="C9" s="36"/>
    </row>
    <row r="10" spans="2:5" ht="17.25" thickBot="1" x14ac:dyDescent="0.25">
      <c r="B10" s="5" t="s">
        <v>6</v>
      </c>
      <c r="C10" s="47">
        <v>1.0376299999999998</v>
      </c>
    </row>
    <row r="11" spans="2:5" ht="17.25" thickBot="1" x14ac:dyDescent="0.25">
      <c r="B11" s="5"/>
      <c r="C11" s="37"/>
    </row>
    <row r="12" spans="2:5" ht="17.25" thickBot="1" x14ac:dyDescent="0.25">
      <c r="B12" s="10" t="s">
        <v>7</v>
      </c>
      <c r="C12" s="37"/>
    </row>
    <row r="13" spans="2:5" ht="26.25" thickBot="1" x14ac:dyDescent="0.25">
      <c r="B13" s="5" t="s">
        <v>8</v>
      </c>
      <c r="C13" s="47">
        <v>0</v>
      </c>
    </row>
    <row r="14" spans="2:5" ht="17.25" thickBot="1" x14ac:dyDescent="0.25">
      <c r="B14" s="5" t="s">
        <v>9</v>
      </c>
      <c r="C14" s="36">
        <v>0</v>
      </c>
    </row>
    <row r="15" spans="2:5" ht="17.25" thickBot="1" x14ac:dyDescent="0.25">
      <c r="B15" s="5" t="s">
        <v>10</v>
      </c>
      <c r="C15" s="36">
        <v>0</v>
      </c>
    </row>
    <row r="16" spans="2:5" ht="17.25" thickBot="1" x14ac:dyDescent="0.25">
      <c r="B16" s="5"/>
      <c r="C16" s="35"/>
    </row>
    <row r="17" spans="2:3" ht="17.25" thickBot="1" x14ac:dyDescent="0.25">
      <c r="B17" s="10" t="s">
        <v>11</v>
      </c>
      <c r="C17" s="35"/>
    </row>
    <row r="18" spans="2:3" ht="17.25" thickBot="1" x14ac:dyDescent="0.25">
      <c r="B18" s="5" t="s">
        <v>12</v>
      </c>
      <c r="C18" s="15">
        <v>0</v>
      </c>
    </row>
    <row r="19" spans="2:3" ht="17.25" thickBot="1" x14ac:dyDescent="0.25">
      <c r="B19" s="5" t="s">
        <v>13</v>
      </c>
      <c r="C19" s="15">
        <v>0</v>
      </c>
    </row>
    <row r="20" spans="2:3" ht="17.25" thickBot="1" x14ac:dyDescent="0.25">
      <c r="B20" s="5" t="s">
        <v>14</v>
      </c>
      <c r="C20" s="15">
        <v>0</v>
      </c>
    </row>
    <row r="21" spans="2:3" ht="17.25" thickBot="1" x14ac:dyDescent="0.25">
      <c r="B21" s="5" t="s">
        <v>15</v>
      </c>
      <c r="C21" s="15">
        <v>0</v>
      </c>
    </row>
    <row r="22" spans="2:3" ht="17.25" thickBot="1" x14ac:dyDescent="0.25">
      <c r="B22" s="5" t="s">
        <v>16</v>
      </c>
      <c r="C22" s="54">
        <v>0</v>
      </c>
    </row>
    <row r="23" spans="2:3" ht="17.25" thickBot="1" x14ac:dyDescent="0.25">
      <c r="B23" s="5" t="s">
        <v>17</v>
      </c>
      <c r="C23" s="15">
        <v>0</v>
      </c>
    </row>
    <row r="24" spans="2:3" ht="17.25" thickBot="1" x14ac:dyDescent="0.25">
      <c r="B24" s="5" t="s">
        <v>18</v>
      </c>
      <c r="C24" s="15">
        <v>0</v>
      </c>
    </row>
    <row r="25" spans="2:3" ht="17.25" thickBot="1" x14ac:dyDescent="0.25">
      <c r="B25" s="5" t="s">
        <v>19</v>
      </c>
      <c r="C25" s="15">
        <v>0</v>
      </c>
    </row>
    <row r="26" spans="2:3" ht="17.25" thickBot="1" x14ac:dyDescent="0.25">
      <c r="B26" s="5"/>
      <c r="C26" s="35"/>
    </row>
    <row r="27" spans="2:3" ht="17.25" thickBot="1" x14ac:dyDescent="0.25">
      <c r="B27" s="10" t="s">
        <v>20</v>
      </c>
      <c r="C27" s="35"/>
    </row>
    <row r="28" spans="2:3" ht="17.25" thickBot="1" x14ac:dyDescent="0.25">
      <c r="B28" s="5" t="s">
        <v>21</v>
      </c>
      <c r="C28" s="15">
        <v>0</v>
      </c>
    </row>
    <row r="29" spans="2:3" ht="17.25" thickBot="1" x14ac:dyDescent="0.25">
      <c r="B29" s="5" t="s">
        <v>22</v>
      </c>
      <c r="C29" s="15">
        <v>0</v>
      </c>
    </row>
    <row r="30" spans="2:3" ht="17.25" thickBot="1" x14ac:dyDescent="0.25">
      <c r="B30" s="5"/>
      <c r="C30" s="35"/>
    </row>
    <row r="31" spans="2:3" ht="17.25" thickBot="1" x14ac:dyDescent="0.25">
      <c r="B31" s="10" t="s">
        <v>53</v>
      </c>
      <c r="C31" s="15">
        <v>4.2150510309999998</v>
      </c>
    </row>
    <row r="32" spans="2:3" ht="17.25" thickBot="1" x14ac:dyDescent="0.25">
      <c r="B32" s="11"/>
      <c r="C32" s="7"/>
    </row>
    <row r="33" spans="2:3" ht="17.25" thickBot="1" x14ac:dyDescent="0.25">
      <c r="B33" s="10" t="s">
        <v>23</v>
      </c>
      <c r="C33" s="7"/>
    </row>
    <row r="34" spans="2:3" ht="26.25" thickBot="1" x14ac:dyDescent="0.25">
      <c r="B34" s="5" t="s">
        <v>67</v>
      </c>
      <c r="C34" s="30">
        <v>0</v>
      </c>
    </row>
    <row r="35" spans="2:3" ht="26.25" thickBot="1" x14ac:dyDescent="0.25">
      <c r="B35" s="5" t="s">
        <v>54</v>
      </c>
      <c r="C35" s="48">
        <v>9.7694641557035121E-5</v>
      </c>
    </row>
    <row r="36" spans="2:3" ht="15" customHeight="1" thickBot="1" x14ac:dyDescent="0.25">
      <c r="B36" s="5"/>
      <c r="C36" s="7"/>
    </row>
    <row r="37" spans="2:3" ht="15" customHeight="1" thickBot="1" x14ac:dyDescent="0.25">
      <c r="B37" s="5" t="s">
        <v>24</v>
      </c>
      <c r="C37" s="15">
        <v>43145.160920000002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7"/>
  <sheetViews>
    <sheetView rightToLeft="1" topLeftCell="A13" workbookViewId="0">
      <selection activeCell="C37" sqref="C37"/>
    </sheetView>
  </sheetViews>
  <sheetFormatPr defaultRowHeight="15" x14ac:dyDescent="0.25"/>
  <cols>
    <col min="2" max="2" width="47.25" style="12" customWidth="1"/>
    <col min="3" max="3" width="32.875" style="6" customWidth="1"/>
  </cols>
  <sheetData>
    <row r="1" spans="2:3" ht="16.5" x14ac:dyDescent="0.25">
      <c r="B1" s="14" t="s">
        <v>62</v>
      </c>
    </row>
    <row r="2" spans="2:3" ht="15.75" thickBot="1" x14ac:dyDescent="0.3">
      <c r="B2" s="1" t="s">
        <v>91</v>
      </c>
    </row>
    <row r="3" spans="2:3" thickBot="1" x14ac:dyDescent="0.25">
      <c r="B3" s="3"/>
      <c r="C3" s="2" t="s">
        <v>0</v>
      </c>
    </row>
    <row r="4" spans="2:3" ht="17.25" thickBot="1" x14ac:dyDescent="0.25">
      <c r="B4" s="10" t="s">
        <v>1</v>
      </c>
      <c r="C4" s="7"/>
    </row>
    <row r="5" spans="2:3" ht="17.25" thickBot="1" x14ac:dyDescent="0.25">
      <c r="B5" s="5" t="s">
        <v>2</v>
      </c>
      <c r="C5" s="46">
        <v>1.7938998679999998</v>
      </c>
    </row>
    <row r="6" spans="2:3" ht="17.25" thickBot="1" x14ac:dyDescent="0.25">
      <c r="B6" s="5" t="s">
        <v>3</v>
      </c>
      <c r="C6" s="46">
        <v>0.64501992600000002</v>
      </c>
    </row>
    <row r="7" spans="2:3" ht="17.25" thickBot="1" x14ac:dyDescent="0.25">
      <c r="B7" s="5"/>
      <c r="C7" s="37">
        <v>0</v>
      </c>
    </row>
    <row r="8" spans="2:3" ht="17.25" thickBot="1" x14ac:dyDescent="0.25">
      <c r="B8" s="10" t="s">
        <v>4</v>
      </c>
      <c r="C8" s="37">
        <v>0</v>
      </c>
    </row>
    <row r="9" spans="2:3" ht="17.25" thickBot="1" x14ac:dyDescent="0.25">
      <c r="B9" s="5" t="s">
        <v>5</v>
      </c>
      <c r="C9" s="36"/>
    </row>
    <row r="10" spans="2:3" ht="17.25" thickBot="1" x14ac:dyDescent="0.25">
      <c r="B10" s="5" t="s">
        <v>6</v>
      </c>
      <c r="C10" s="47">
        <v>0.78127999999999997</v>
      </c>
    </row>
    <row r="11" spans="2:3" ht="17.25" thickBot="1" x14ac:dyDescent="0.25">
      <c r="B11" s="5"/>
      <c r="C11" s="37"/>
    </row>
    <row r="12" spans="2:3" ht="17.25" thickBot="1" x14ac:dyDescent="0.25">
      <c r="B12" s="10" t="s">
        <v>7</v>
      </c>
      <c r="C12" s="37"/>
    </row>
    <row r="13" spans="2:3" ht="26.25" thickBot="1" x14ac:dyDescent="0.25">
      <c r="B13" s="5" t="s">
        <v>8</v>
      </c>
      <c r="C13" s="47">
        <v>0</v>
      </c>
    </row>
    <row r="14" spans="2:3" ht="17.25" thickBot="1" x14ac:dyDescent="0.25">
      <c r="B14" s="5" t="s">
        <v>9</v>
      </c>
      <c r="C14" s="36">
        <v>0</v>
      </c>
    </row>
    <row r="15" spans="2:3" ht="17.25" thickBot="1" x14ac:dyDescent="0.25">
      <c r="B15" s="5" t="s">
        <v>10</v>
      </c>
      <c r="C15" s="36">
        <v>0</v>
      </c>
    </row>
    <row r="16" spans="2:3" ht="17.25" thickBot="1" x14ac:dyDescent="0.25">
      <c r="B16" s="5"/>
      <c r="C16" s="35">
        <v>0</v>
      </c>
    </row>
    <row r="17" spans="2:3" ht="17.25" thickBot="1" x14ac:dyDescent="0.25">
      <c r="B17" s="10" t="s">
        <v>11</v>
      </c>
      <c r="C17" s="35">
        <v>0</v>
      </c>
    </row>
    <row r="18" spans="2:3" ht="17.25" thickBot="1" x14ac:dyDescent="0.25">
      <c r="B18" s="5" t="s">
        <v>12</v>
      </c>
      <c r="C18" s="15">
        <v>0</v>
      </c>
    </row>
    <row r="19" spans="2:3" ht="17.25" thickBot="1" x14ac:dyDescent="0.25">
      <c r="B19" s="5" t="s">
        <v>13</v>
      </c>
      <c r="C19" s="15">
        <v>0</v>
      </c>
    </row>
    <row r="20" spans="2:3" ht="17.25" thickBot="1" x14ac:dyDescent="0.25">
      <c r="B20" s="5" t="s">
        <v>14</v>
      </c>
      <c r="C20" s="15">
        <v>0</v>
      </c>
    </row>
    <row r="21" spans="2:3" ht="17.25" thickBot="1" x14ac:dyDescent="0.25">
      <c r="B21" s="5" t="s">
        <v>15</v>
      </c>
      <c r="C21" s="15">
        <v>0</v>
      </c>
    </row>
    <row r="22" spans="2:3" ht="17.25" thickBot="1" x14ac:dyDescent="0.25">
      <c r="B22" s="5" t="s">
        <v>16</v>
      </c>
      <c r="C22" s="54">
        <v>0</v>
      </c>
    </row>
    <row r="23" spans="2:3" ht="17.25" thickBot="1" x14ac:dyDescent="0.25">
      <c r="B23" s="5" t="s">
        <v>17</v>
      </c>
      <c r="C23" s="15">
        <v>0</v>
      </c>
    </row>
    <row r="24" spans="2:3" ht="17.25" thickBot="1" x14ac:dyDescent="0.25">
      <c r="B24" s="5" t="s">
        <v>18</v>
      </c>
      <c r="C24" s="15">
        <v>0</v>
      </c>
    </row>
    <row r="25" spans="2:3" ht="17.25" thickBot="1" x14ac:dyDescent="0.25">
      <c r="B25" s="5" t="s">
        <v>19</v>
      </c>
      <c r="C25" s="15">
        <v>0</v>
      </c>
    </row>
    <row r="26" spans="2:3" ht="17.25" thickBot="1" x14ac:dyDescent="0.25">
      <c r="B26" s="5"/>
      <c r="C26" s="35"/>
    </row>
    <row r="27" spans="2:3" ht="17.25" thickBot="1" x14ac:dyDescent="0.25">
      <c r="B27" s="10" t="s">
        <v>20</v>
      </c>
      <c r="C27" s="35"/>
    </row>
    <row r="28" spans="2:3" ht="17.25" thickBot="1" x14ac:dyDescent="0.25">
      <c r="B28" s="5" t="s">
        <v>21</v>
      </c>
      <c r="C28" s="15">
        <v>0</v>
      </c>
    </row>
    <row r="29" spans="2:3" ht="17.25" thickBot="1" x14ac:dyDescent="0.25">
      <c r="B29" s="5" t="s">
        <v>22</v>
      </c>
      <c r="C29" s="15">
        <v>0</v>
      </c>
    </row>
    <row r="30" spans="2:3" ht="17.25" thickBot="1" x14ac:dyDescent="0.25">
      <c r="B30" s="5"/>
      <c r="C30" s="35"/>
    </row>
    <row r="31" spans="2:3" ht="17.25" thickBot="1" x14ac:dyDescent="0.25">
      <c r="B31" s="10" t="s">
        <v>53</v>
      </c>
      <c r="C31" s="15">
        <v>3.220199794</v>
      </c>
    </row>
    <row r="32" spans="2:3" ht="17.25" thickBot="1" x14ac:dyDescent="0.25">
      <c r="B32" s="11"/>
      <c r="C32" s="7"/>
    </row>
    <row r="33" spans="2:3" ht="17.25" thickBot="1" x14ac:dyDescent="0.25">
      <c r="B33" s="10" t="s">
        <v>23</v>
      </c>
      <c r="C33" s="7"/>
    </row>
    <row r="34" spans="2:3" ht="26.25" thickBot="1" x14ac:dyDescent="0.25">
      <c r="B34" s="5" t="s">
        <v>67</v>
      </c>
      <c r="C34" s="30">
        <v>0</v>
      </c>
    </row>
    <row r="35" spans="2:3" ht="26.25" thickBot="1" x14ac:dyDescent="0.25">
      <c r="B35" s="5" t="s">
        <v>54</v>
      </c>
      <c r="C35" s="30">
        <v>5.4080178287617414E-5</v>
      </c>
    </row>
    <row r="36" spans="2:3" ht="17.25" thickBot="1" x14ac:dyDescent="0.25">
      <c r="B36" s="5"/>
      <c r="C36" s="7"/>
    </row>
    <row r="37" spans="2:3" ht="17.25" thickBot="1" x14ac:dyDescent="0.25">
      <c r="B37" s="5" t="s">
        <v>24</v>
      </c>
      <c r="C37" s="15">
        <v>59544.918229999996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rightToLeft="1" topLeftCell="A16" workbookViewId="0">
      <selection activeCell="C37" sqref="C37"/>
    </sheetView>
  </sheetViews>
  <sheetFormatPr defaultRowHeight="15" x14ac:dyDescent="0.25"/>
  <cols>
    <col min="2" max="2" width="47.25" style="12" customWidth="1"/>
    <col min="3" max="3" width="26.375" style="6" customWidth="1"/>
  </cols>
  <sheetData>
    <row r="1" spans="2:3" ht="16.5" x14ac:dyDescent="0.25">
      <c r="B1" s="14" t="s">
        <v>88</v>
      </c>
    </row>
    <row r="2" spans="2:3" ht="15.75" thickBot="1" x14ac:dyDescent="0.3">
      <c r="B2" s="1" t="s">
        <v>91</v>
      </c>
    </row>
    <row r="3" spans="2:3" thickBot="1" x14ac:dyDescent="0.25">
      <c r="B3" s="3"/>
      <c r="C3" s="2" t="s">
        <v>0</v>
      </c>
    </row>
    <row r="4" spans="2:3" ht="17.25" thickBot="1" x14ac:dyDescent="0.25">
      <c r="B4" s="10" t="s">
        <v>1</v>
      </c>
      <c r="C4" s="7"/>
    </row>
    <row r="5" spans="2:3" ht="17.25" thickBot="1" x14ac:dyDescent="0.25">
      <c r="B5" s="5" t="s">
        <v>2</v>
      </c>
      <c r="C5" s="46">
        <v>0.32</v>
      </c>
    </row>
    <row r="6" spans="2:3" ht="17.25" thickBot="1" x14ac:dyDescent="0.25">
      <c r="B6" s="5" t="s">
        <v>3</v>
      </c>
      <c r="C6" s="46">
        <v>0</v>
      </c>
    </row>
    <row r="7" spans="2:3" ht="17.25" thickBot="1" x14ac:dyDescent="0.25">
      <c r="B7" s="5"/>
      <c r="C7" s="37">
        <v>0</v>
      </c>
    </row>
    <row r="8" spans="2:3" ht="17.25" thickBot="1" x14ac:dyDescent="0.25">
      <c r="B8" s="10" t="s">
        <v>4</v>
      </c>
      <c r="C8" s="37">
        <v>0</v>
      </c>
    </row>
    <row r="9" spans="2:3" ht="17.25" thickBot="1" x14ac:dyDescent="0.25">
      <c r="B9" s="5" t="s">
        <v>5</v>
      </c>
      <c r="C9" s="36"/>
    </row>
    <row r="10" spans="2:3" ht="17.25" thickBot="1" x14ac:dyDescent="0.25">
      <c r="B10" s="5" t="s">
        <v>6</v>
      </c>
      <c r="C10" s="47">
        <v>0</v>
      </c>
    </row>
    <row r="11" spans="2:3" ht="17.25" thickBot="1" x14ac:dyDescent="0.25">
      <c r="B11" s="5"/>
      <c r="C11" s="37"/>
    </row>
    <row r="12" spans="2:3" ht="17.25" thickBot="1" x14ac:dyDescent="0.25">
      <c r="B12" s="10" t="s">
        <v>7</v>
      </c>
      <c r="C12" s="37"/>
    </row>
    <row r="13" spans="2:3" ht="26.25" thickBot="1" x14ac:dyDescent="0.25">
      <c r="B13" s="5" t="s">
        <v>8</v>
      </c>
      <c r="C13" s="47">
        <v>0</v>
      </c>
    </row>
    <row r="14" spans="2:3" ht="17.25" thickBot="1" x14ac:dyDescent="0.25">
      <c r="B14" s="5" t="s">
        <v>9</v>
      </c>
      <c r="C14" s="36">
        <v>0</v>
      </c>
    </row>
    <row r="15" spans="2:3" ht="17.25" thickBot="1" x14ac:dyDescent="0.25">
      <c r="B15" s="5" t="s">
        <v>10</v>
      </c>
      <c r="C15" s="36">
        <v>0</v>
      </c>
    </row>
    <row r="16" spans="2:3" ht="17.25" thickBot="1" x14ac:dyDescent="0.25">
      <c r="B16" s="5"/>
      <c r="C16" s="35"/>
    </row>
    <row r="17" spans="2:3" ht="17.25" thickBot="1" x14ac:dyDescent="0.25">
      <c r="B17" s="10" t="s">
        <v>11</v>
      </c>
      <c r="C17" s="35"/>
    </row>
    <row r="18" spans="2:3" ht="17.25" thickBot="1" x14ac:dyDescent="0.25">
      <c r="B18" s="5" t="s">
        <v>12</v>
      </c>
      <c r="C18" s="15">
        <v>0</v>
      </c>
    </row>
    <row r="19" spans="2:3" ht="17.25" thickBot="1" x14ac:dyDescent="0.25">
      <c r="B19" s="5" t="s">
        <v>13</v>
      </c>
      <c r="C19" s="15">
        <v>0</v>
      </c>
    </row>
    <row r="20" spans="2:3" ht="17.25" thickBot="1" x14ac:dyDescent="0.25">
      <c r="B20" s="5" t="s">
        <v>14</v>
      </c>
      <c r="C20" s="15">
        <v>0</v>
      </c>
    </row>
    <row r="21" spans="2:3" ht="17.25" thickBot="1" x14ac:dyDescent="0.25">
      <c r="B21" s="5" t="s">
        <v>15</v>
      </c>
      <c r="C21" s="15">
        <v>0</v>
      </c>
    </row>
    <row r="22" spans="2:3" ht="17.25" thickBot="1" x14ac:dyDescent="0.25">
      <c r="B22" s="5" t="s">
        <v>16</v>
      </c>
      <c r="C22" s="54">
        <v>0</v>
      </c>
    </row>
    <row r="23" spans="2:3" ht="17.25" thickBot="1" x14ac:dyDescent="0.25">
      <c r="B23" s="5" t="s">
        <v>17</v>
      </c>
      <c r="C23" s="15">
        <v>0</v>
      </c>
    </row>
    <row r="24" spans="2:3" ht="17.25" thickBot="1" x14ac:dyDescent="0.25">
      <c r="B24" s="5" t="s">
        <v>18</v>
      </c>
      <c r="C24" s="15">
        <v>0</v>
      </c>
    </row>
    <row r="25" spans="2:3" ht="17.25" thickBot="1" x14ac:dyDescent="0.25">
      <c r="B25" s="5" t="s">
        <v>19</v>
      </c>
      <c r="C25" s="15">
        <v>0</v>
      </c>
    </row>
    <row r="26" spans="2:3" ht="17.25" thickBot="1" x14ac:dyDescent="0.25">
      <c r="B26" s="5"/>
      <c r="C26" s="35"/>
    </row>
    <row r="27" spans="2:3" ht="17.25" thickBot="1" x14ac:dyDescent="0.25">
      <c r="B27" s="10" t="s">
        <v>20</v>
      </c>
      <c r="C27" s="35"/>
    </row>
    <row r="28" spans="2:3" ht="17.25" thickBot="1" x14ac:dyDescent="0.25">
      <c r="B28" s="5" t="s">
        <v>21</v>
      </c>
      <c r="C28" s="15">
        <v>0</v>
      </c>
    </row>
    <row r="29" spans="2:3" ht="17.25" thickBot="1" x14ac:dyDescent="0.25">
      <c r="B29" s="5" t="s">
        <v>22</v>
      </c>
      <c r="C29" s="15">
        <v>0</v>
      </c>
    </row>
    <row r="30" spans="2:3" ht="17.25" thickBot="1" x14ac:dyDescent="0.25">
      <c r="B30" s="5"/>
      <c r="C30" s="35"/>
    </row>
    <row r="31" spans="2:3" ht="17.25" thickBot="1" x14ac:dyDescent="0.25">
      <c r="B31" s="10" t="s">
        <v>53</v>
      </c>
      <c r="C31" s="15">
        <v>0.32</v>
      </c>
    </row>
    <row r="32" spans="2:3" ht="17.25" thickBot="1" x14ac:dyDescent="0.25">
      <c r="B32" s="11"/>
      <c r="C32" s="7"/>
    </row>
    <row r="33" spans="2:5" ht="17.25" thickBot="1" x14ac:dyDescent="0.25">
      <c r="B33" s="10" t="s">
        <v>23</v>
      </c>
      <c r="C33" s="7"/>
    </row>
    <row r="34" spans="2:5" ht="26.25" thickBot="1" x14ac:dyDescent="0.25">
      <c r="B34" s="5" t="s">
        <v>67</v>
      </c>
      <c r="C34" s="30">
        <v>0</v>
      </c>
    </row>
    <row r="35" spans="2:5" ht="26.25" thickBot="1" x14ac:dyDescent="0.25">
      <c r="B35" s="5" t="s">
        <v>54</v>
      </c>
      <c r="C35" s="30">
        <v>1.8121483628743057E-4</v>
      </c>
    </row>
    <row r="36" spans="2:5" ht="17.25" thickBot="1" x14ac:dyDescent="0.25">
      <c r="B36" s="5"/>
      <c r="C36" s="7"/>
    </row>
    <row r="37" spans="2:5" ht="17.25" thickBot="1" x14ac:dyDescent="0.25">
      <c r="B37" s="5" t="s">
        <v>24</v>
      </c>
      <c r="C37" s="15">
        <v>1765.8598300000001</v>
      </c>
      <c r="E37" s="51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8"/>
  <sheetViews>
    <sheetView rightToLeft="1" tabSelected="1" workbookViewId="0">
      <selection activeCell="C37" sqref="C37"/>
    </sheetView>
  </sheetViews>
  <sheetFormatPr defaultRowHeight="14.25" x14ac:dyDescent="0.2"/>
  <cols>
    <col min="2" max="2" width="44.75" customWidth="1"/>
    <col min="3" max="3" width="27.25" customWidth="1"/>
  </cols>
  <sheetData>
    <row r="1" spans="2:3" ht="16.5" x14ac:dyDescent="0.25">
      <c r="B1" s="14" t="s">
        <v>102</v>
      </c>
      <c r="C1" s="6"/>
    </row>
    <row r="2" spans="2:3" ht="15.75" thickBot="1" x14ac:dyDescent="0.3">
      <c r="B2" s="1" t="s">
        <v>91</v>
      </c>
      <c r="C2" s="6"/>
    </row>
    <row r="3" spans="2:3" ht="15" thickBot="1" x14ac:dyDescent="0.25">
      <c r="B3" s="3"/>
      <c r="C3" s="2" t="s">
        <v>0</v>
      </c>
    </row>
    <row r="4" spans="2:3" ht="17.25" thickBot="1" x14ac:dyDescent="0.25">
      <c r="B4" s="10" t="s">
        <v>1</v>
      </c>
      <c r="C4" s="7"/>
    </row>
    <row r="5" spans="2:3" ht="17.25" thickBot="1" x14ac:dyDescent="0.25">
      <c r="B5" s="5" t="s">
        <v>2</v>
      </c>
      <c r="C5" s="46">
        <v>0</v>
      </c>
    </row>
    <row r="6" spans="2:3" ht="17.25" thickBot="1" x14ac:dyDescent="0.25">
      <c r="B6" s="5" t="s">
        <v>3</v>
      </c>
      <c r="C6" s="46">
        <v>11</v>
      </c>
    </row>
    <row r="7" spans="2:3" ht="17.25" thickBot="1" x14ac:dyDescent="0.25">
      <c r="B7" s="5"/>
      <c r="C7" s="37">
        <v>0</v>
      </c>
    </row>
    <row r="8" spans="2:3" ht="17.25" thickBot="1" x14ac:dyDescent="0.25">
      <c r="B8" s="10" t="s">
        <v>4</v>
      </c>
      <c r="C8" s="37">
        <v>0</v>
      </c>
    </row>
    <row r="9" spans="2:3" ht="17.25" thickBot="1" x14ac:dyDescent="0.25">
      <c r="B9" s="5" t="s">
        <v>5</v>
      </c>
      <c r="C9" s="36"/>
    </row>
    <row r="10" spans="2:3" ht="17.25" thickBot="1" x14ac:dyDescent="0.25">
      <c r="B10" s="5" t="s">
        <v>6</v>
      </c>
      <c r="C10" s="47">
        <v>0</v>
      </c>
    </row>
    <row r="11" spans="2:3" ht="17.25" thickBot="1" x14ac:dyDescent="0.25">
      <c r="B11" s="5"/>
      <c r="C11" s="37"/>
    </row>
    <row r="12" spans="2:3" ht="17.25" thickBot="1" x14ac:dyDescent="0.25">
      <c r="B12" s="10" t="s">
        <v>7</v>
      </c>
      <c r="C12" s="37"/>
    </row>
    <row r="13" spans="2:3" ht="26.25" thickBot="1" x14ac:dyDescent="0.25">
      <c r="B13" s="5" t="s">
        <v>8</v>
      </c>
      <c r="C13" s="47">
        <v>0</v>
      </c>
    </row>
    <row r="14" spans="2:3" ht="17.25" thickBot="1" x14ac:dyDescent="0.25">
      <c r="B14" s="5" t="s">
        <v>9</v>
      </c>
      <c r="C14" s="36">
        <v>0</v>
      </c>
    </row>
    <row r="15" spans="2:3" ht="17.25" thickBot="1" x14ac:dyDescent="0.25">
      <c r="B15" s="5" t="s">
        <v>10</v>
      </c>
      <c r="C15" s="36">
        <v>0</v>
      </c>
    </row>
    <row r="16" spans="2:3" ht="17.25" thickBot="1" x14ac:dyDescent="0.25">
      <c r="B16" s="5"/>
      <c r="C16" s="7"/>
    </row>
    <row r="17" spans="2:3" ht="17.25" thickBot="1" x14ac:dyDescent="0.25">
      <c r="B17" s="10" t="s">
        <v>11</v>
      </c>
      <c r="C17" s="7"/>
    </row>
    <row r="18" spans="2:3" ht="17.25" thickBot="1" x14ac:dyDescent="0.25">
      <c r="B18" s="5" t="s">
        <v>12</v>
      </c>
      <c r="C18" s="15">
        <v>0</v>
      </c>
    </row>
    <row r="19" spans="2:3" ht="17.25" thickBot="1" x14ac:dyDescent="0.25">
      <c r="B19" s="5" t="s">
        <v>13</v>
      </c>
      <c r="C19" s="15">
        <v>0</v>
      </c>
    </row>
    <row r="20" spans="2:3" ht="17.25" thickBot="1" x14ac:dyDescent="0.25">
      <c r="B20" s="5" t="s">
        <v>14</v>
      </c>
      <c r="C20" s="15">
        <v>0</v>
      </c>
    </row>
    <row r="21" spans="2:3" ht="17.25" thickBot="1" x14ac:dyDescent="0.25">
      <c r="B21" s="5" t="s">
        <v>15</v>
      </c>
      <c r="C21" s="15">
        <v>0</v>
      </c>
    </row>
    <row r="22" spans="2:3" ht="17.25" thickBot="1" x14ac:dyDescent="0.25">
      <c r="B22" s="5" t="s">
        <v>16</v>
      </c>
      <c r="C22" s="54">
        <v>0.78518772254794544</v>
      </c>
    </row>
    <row r="23" spans="2:3" ht="17.25" thickBot="1" x14ac:dyDescent="0.25">
      <c r="B23" s="5" t="s">
        <v>17</v>
      </c>
      <c r="C23" s="15">
        <v>0.98038171204365965</v>
      </c>
    </row>
    <row r="24" spans="2:3" ht="17.25" thickBot="1" x14ac:dyDescent="0.25">
      <c r="B24" s="5" t="s">
        <v>18</v>
      </c>
      <c r="C24" s="15">
        <v>0</v>
      </c>
    </row>
    <row r="25" spans="2:3" ht="17.25" thickBot="1" x14ac:dyDescent="0.25">
      <c r="B25" s="5" t="s">
        <v>19</v>
      </c>
      <c r="C25" s="15">
        <v>0</v>
      </c>
    </row>
    <row r="26" spans="2:3" ht="17.25" thickBot="1" x14ac:dyDescent="0.25">
      <c r="B26" s="5"/>
      <c r="C26" s="7"/>
    </row>
    <row r="27" spans="2:3" ht="17.25" thickBot="1" x14ac:dyDescent="0.25">
      <c r="B27" s="10" t="s">
        <v>20</v>
      </c>
      <c r="C27" s="7"/>
    </row>
    <row r="28" spans="2:3" ht="17.25" thickBot="1" x14ac:dyDescent="0.25">
      <c r="B28" s="5" t="s">
        <v>21</v>
      </c>
      <c r="C28" s="15">
        <v>0</v>
      </c>
    </row>
    <row r="29" spans="2:3" ht="17.25" thickBot="1" x14ac:dyDescent="0.25">
      <c r="B29" s="5" t="s">
        <v>22</v>
      </c>
      <c r="C29" s="15">
        <v>0</v>
      </c>
    </row>
    <row r="30" spans="2:3" ht="17.25" thickBot="1" x14ac:dyDescent="0.25">
      <c r="B30" s="5"/>
      <c r="C30" s="7"/>
    </row>
    <row r="31" spans="2:3" ht="17.25" thickBot="1" x14ac:dyDescent="0.25">
      <c r="B31" s="10" t="s">
        <v>53</v>
      </c>
      <c r="C31" s="15">
        <v>12.976161015591615</v>
      </c>
    </row>
    <row r="32" spans="2:3" ht="17.25" thickBot="1" x14ac:dyDescent="0.25">
      <c r="B32" s="11"/>
      <c r="C32" s="7"/>
    </row>
    <row r="33" spans="2:3" ht="17.25" thickBot="1" x14ac:dyDescent="0.25">
      <c r="B33" s="10" t="s">
        <v>23</v>
      </c>
      <c r="C33" s="7"/>
    </row>
    <row r="34" spans="2:3" ht="26.25" thickBot="1" x14ac:dyDescent="0.25">
      <c r="B34" s="5" t="s">
        <v>67</v>
      </c>
      <c r="C34" s="30">
        <v>1.66479788667298E-4</v>
      </c>
    </row>
    <row r="35" spans="2:3" ht="26.25" thickBot="1" x14ac:dyDescent="0.25">
      <c r="B35" s="5" t="s">
        <v>54</v>
      </c>
      <c r="C35" s="30">
        <v>3.2588054778734362E-3</v>
      </c>
    </row>
    <row r="36" spans="2:3" ht="17.25" thickBot="1" x14ac:dyDescent="0.25">
      <c r="B36" s="5"/>
      <c r="C36" s="7"/>
    </row>
    <row r="37" spans="2:3" ht="17.25" thickBot="1" x14ac:dyDescent="0.25">
      <c r="B37" s="5" t="s">
        <v>24</v>
      </c>
      <c r="C37" s="15">
        <v>3981.8765199999998</v>
      </c>
    </row>
    <row r="38" spans="2:3" ht="15" x14ac:dyDescent="0.25">
      <c r="B38" s="12"/>
      <c r="C3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13</vt:i4>
      </vt:variant>
    </vt:vector>
  </HeadingPairs>
  <TitlesOfParts>
    <vt:vector size="13" baseType="lpstr">
      <vt:lpstr>נספח 1</vt:lpstr>
      <vt:lpstr>נספח 2</vt:lpstr>
      <vt:lpstr>נספח 3</vt:lpstr>
      <vt:lpstr>נספח 1 - מרכזית לפיצויים 519</vt:lpstr>
      <vt:lpstr>נספח 1 - פיצויים עד 15% מניות</vt:lpstr>
      <vt:lpstr>נספח 1 - מרכזית לפיצויים שקלי</vt:lpstr>
      <vt:lpstr>נספח 1 - מרכזית צמוד מדד</vt:lpstr>
      <vt:lpstr>נספח 1 - מרכזית לפיצויים שקלי ק</vt:lpstr>
      <vt:lpstr>נספח 1-מרכזית לפיצויים מחקה</vt:lpstr>
      <vt:lpstr>נספח1-פיצויים מחקה מדדים אג"ח</vt:lpstr>
      <vt:lpstr>נספח1-מרכזית לפיצויים מדדי מני </vt:lpstr>
      <vt:lpstr>נספח 1- פיצויים רבת מסלולים</vt:lpstr>
      <vt:lpstr>נספח 1- קמ"פ שקלי קצר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2016-09-11T11:43:53Z</dcterms:modified>
</cp:coreProperties>
</file>