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943"/>
  </bookViews>
  <sheets>
    <sheet name="נספח 1" sheetId="1" r:id="rId1"/>
    <sheet name="נספח 2" sheetId="2" r:id="rId2"/>
    <sheet name="נספח 3" sheetId="3" r:id="rId3"/>
    <sheet name="אקסלנס השתלמות" sheetId="4" r:id="rId4"/>
    <sheet name="אקסלנס השתלמות 15%" sheetId="5" r:id="rId5"/>
    <sheet name="השתלמות אג&quot;ח עד 25% מניות" sheetId="6" r:id="rId6"/>
    <sheet name="השתלמות אג&quot;ח עד 20% מניות" sheetId="7" r:id="rId7"/>
    <sheet name="השתלמות אג&quot;ח עד 10% מניות" sheetId="9" r:id="rId8"/>
    <sheet name="השתלמות אג&quot;ח ללא מניות" sheetId="8" r:id="rId9"/>
    <sheet name="השתלמות שקלי טווח קצר" sheetId="10" r:id="rId10"/>
    <sheet name="אקסלנס השתלמות פאסיבי -כללי" sheetId="11" r:id="rId11"/>
    <sheet name="השתלמות פאסיבי - מדדי מניות" sheetId="12" r:id="rId12"/>
    <sheet name="השתלמות פאסיבי מדדי חול" sheetId="13" r:id="rId13"/>
    <sheet name="השתלמות פאסיבי - מדדי אג&quot;ח" sheetId="14" r:id="rId14"/>
    <sheet name="השתלמות פאסיבי מדדי אג&quot;ח עד 25%" sheetId="15" r:id="rId15"/>
  </sheets>
  <calcPr calcId="145621"/>
</workbook>
</file>

<file path=xl/calcChain.xml><?xml version="1.0" encoding="utf-8"?>
<calcChain xmlns="http://schemas.openxmlformats.org/spreadsheetml/2006/main">
  <c r="C14" i="1" l="1"/>
  <c r="C47" i="3"/>
  <c r="C39" i="2"/>
  <c r="C32" i="1"/>
  <c r="C34" i="3" l="1"/>
  <c r="C20" i="1" l="1"/>
  <c r="C19" i="1"/>
  <c r="C16" i="3"/>
  <c r="C11" i="1" l="1"/>
  <c r="C7" i="1"/>
  <c r="C18" i="2"/>
  <c r="C38" i="1" l="1"/>
  <c r="C40" i="2" l="1"/>
  <c r="C48" i="3"/>
  <c r="C36" i="1"/>
  <c r="C30" i="1"/>
  <c r="C29" i="1"/>
  <c r="C26" i="1"/>
  <c r="C25" i="1"/>
  <c r="C24" i="1"/>
  <c r="C23" i="1"/>
  <c r="C22" i="1"/>
  <c r="C21" i="1"/>
  <c r="C16" i="1"/>
  <c r="C15" i="1"/>
  <c r="C10" i="1"/>
  <c r="C6" i="1"/>
  <c r="C35" i="1" l="1"/>
  <c r="C46" i="3" l="1"/>
</calcChain>
</file>

<file path=xl/comments1.xml><?xml version="1.0" encoding="utf-8"?>
<comments xmlns="http://schemas.openxmlformats.org/spreadsheetml/2006/main">
  <authors>
    <author>מחבר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מחבר:</t>
        </r>
        <r>
          <rPr>
            <sz val="8"/>
            <color indexed="81"/>
            <rFont val="Tahoma"/>
            <family val="2"/>
          </rPr>
          <t xml:space="preserve">
אין צורך לדווח ברמת שם
</t>
        </r>
      </text>
    </comment>
  </commentList>
</comments>
</file>

<file path=xl/sharedStrings.xml><?xml version="1.0" encoding="utf-8"?>
<sst xmlns="http://schemas.openxmlformats.org/spreadsheetml/2006/main" count="471" uniqueCount="106">
  <si>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</si>
  <si>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</si>
  <si>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</si>
  <si>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</si>
  <si>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</si>
  <si>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</si>
  <si>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</si>
  <si>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</si>
  <si>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</si>
  <si>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</si>
  <si>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</si>
  <si>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</si>
  <si>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</si>
  <si>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</si>
  <si>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</si>
  <si>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</si>
  <si>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</si>
  <si>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</si>
  <si>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</si>
  <si>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</si>
  <si>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</si>
  <si>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</si>
  <si>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</si>
  <si>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7. שיעור הוצאות ישירות</t>
  </si>
  <si>
    <t>סך נכסים לסוף שנה קודמת</t>
  </si>
  <si>
    <t>ברוקארז'- עמלות קנייה ומכירה בגין ביצוע עסקאות בניירות ערך סחירים</t>
  </si>
  <si>
    <t>צדדים קשורים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</si>
  <si>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</si>
  <si>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</si>
  <si>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</si>
  <si>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</si>
  <si>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</si>
  <si>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</si>
  <si>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</si>
  <si>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</si>
  <si>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</si>
  <si>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</si>
  <si>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</si>
  <si>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</si>
  <si>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</si>
  <si>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</si>
  <si>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</si>
  <si>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</si>
  <si>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</si>
  <si>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</si>
  <si>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</si>
  <si>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</si>
  <si>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</si>
  <si>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</si>
  <si>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</si>
  <si>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</si>
  <si>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</si>
  <si>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</si>
  <si>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</si>
  <si>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r>
      <t>6. סה"כ הוצאות ישירות</t>
    </r>
    <r>
      <rPr>
        <sz val="10"/>
        <color theme="1"/>
        <rFont val="David"/>
        <family val="2"/>
        <charset val="177"/>
      </rPr>
      <t xml:space="preserve"> (סיכום סעיפים 1 עד 5)</t>
    </r>
  </si>
  <si>
    <r>
      <t>ד.</t>
    </r>
    <r>
      <rPr>
        <sz val="7"/>
        <color theme="1"/>
        <rFont val="David"/>
        <family val="2"/>
        <charset val="177"/>
      </rPr>
      <t xml:space="preserve">        </t>
    </r>
    <r>
      <rPr>
        <sz val="10"/>
        <color theme="1"/>
        <rFont val="David"/>
        <family val="2"/>
        <charset val="177"/>
      </rPr>
      <t>שיעור סך הוצאות ישירות מסך נכסים לסוף שנה קודמת (באחוזים) (סעיף 6 חלקי סך נכסים לתום שנה קודמת)</t>
    </r>
  </si>
  <si>
    <t>הראל סל</t>
  </si>
  <si>
    <t>State Street</t>
  </si>
  <si>
    <t>אקסלנס השתלמות</t>
  </si>
  <si>
    <t>513026484-00000000000399-0686-000</t>
  </si>
  <si>
    <t>אקסלנס השתלמות אג"ח עד 20% מניות</t>
  </si>
  <si>
    <t>pictet</t>
  </si>
  <si>
    <t>BlackRock</t>
  </si>
  <si>
    <t>א.       שיעור סך ההוצאות הישירות, שההוצאה בגינן מותרת לפי התקנות (באחוזים) (סיכום סעיפים 3א, 4, 5ב חלקי סך הנכסים)</t>
  </si>
  <si>
    <t>IBI</t>
  </si>
  <si>
    <t>לידר</t>
  </si>
  <si>
    <t>מזרחי</t>
  </si>
  <si>
    <t>נשואה</t>
  </si>
  <si>
    <t>Sphera GP LP</t>
  </si>
  <si>
    <r>
      <rPr>
        <sz val="7"/>
        <color theme="1"/>
        <rFont val="David"/>
        <family val="2"/>
        <charset val="177"/>
      </rPr>
      <t xml:space="preserve"> </t>
    </r>
    <r>
      <rPr>
        <sz val="10"/>
        <color theme="1"/>
        <rFont val="David"/>
        <family val="2"/>
        <charset val="177"/>
      </rPr>
      <t>אחרים</t>
    </r>
  </si>
  <si>
    <t>סך תשלומים בגין השקעה בתעודות סל</t>
  </si>
  <si>
    <t>תשלום הנובע מהשקעה בקרנות השקעה בארץ</t>
  </si>
  <si>
    <t>תשלום הנובע מהשקעה בקרנות השקעה בחול</t>
  </si>
  <si>
    <t>קרן א</t>
  </si>
  <si>
    <t>אחרים</t>
  </si>
  <si>
    <t>קרן ב</t>
  </si>
  <si>
    <t>קרן ג</t>
  </si>
  <si>
    <t>קרן ד</t>
  </si>
  <si>
    <t>קרן ה</t>
  </si>
  <si>
    <t>קרן ו</t>
  </si>
  <si>
    <t>קרן ז</t>
  </si>
  <si>
    <t>תביעות עמיתים</t>
  </si>
  <si>
    <t>מיטב</t>
  </si>
  <si>
    <t>Invesco Ltd</t>
  </si>
  <si>
    <t>תכלית סל</t>
  </si>
  <si>
    <t>פסגות</t>
  </si>
  <si>
    <t>.</t>
  </si>
  <si>
    <t>אקסלנס השתלמות פאסיבי -כללי</t>
  </si>
  <si>
    <t>אקסלנס השתלמות אג"ח עד 10% מניות</t>
  </si>
  <si>
    <t>אקסלנס השתלמות אג"ח ללא מניות</t>
  </si>
  <si>
    <t>אקסלנס השתלמות אג"ח עד 15% מניות</t>
  </si>
  <si>
    <t>אקסלנס השתלמות אג"ח עד 25% מניות</t>
  </si>
  <si>
    <t>אקסלנס השתלמות שקלי טווח קצר</t>
  </si>
  <si>
    <t>אקסלנס השתלמות פאסיבי מדדי חול</t>
  </si>
  <si>
    <t>אקסלנס השתלמות פאסיבי - מדדי מניות</t>
  </si>
  <si>
    <t>השתלמות פאסיבי - מדדי אג"ח</t>
  </si>
  <si>
    <t>נספח 1- סך התשלומים ששולמו בעד כל סוג של הוצאה ישירה למחצית השנה או לתקופה המסתיימת ביום 30.06.2016</t>
  </si>
  <si>
    <t>נספח 2 – פרוט עמלות והוצאות למחצית השנה או לשנה המסתיימת ביום: 30.06.2016</t>
  </si>
  <si>
    <t>נספח 3 - פירוט עמלות ניהול חיצוני למחצית השנה או לשנה המסתיימת ביום: 30.06.2016</t>
  </si>
  <si>
    <t>השתלמות פאסיבי מדדי אג"ח עד 25%</t>
  </si>
  <si>
    <t>אופנהמייר</t>
  </si>
  <si>
    <t>בינלאומי</t>
  </si>
  <si>
    <t>דיסקונט</t>
  </si>
  <si>
    <t>Sparx Group Co Ltd</t>
  </si>
  <si>
    <t>מגדל ביטוח</t>
  </si>
  <si>
    <t>אי.בי.אי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</si>
</sst>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&quot;?&quot;#,##0.00;[Red]&quot;?&quot;\-#,##0.00"/>
    <numFmt numFmtId="167" formatCode="_ * #,##0.0000_ ;_ * \-#,##0.0000_ ;_ * &quot;-&quot;??_ ;_ @_ "/>
    <numFmt numFmtId="168" formatCode="#,##0_ ;\-#,##0\ 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b/>
      <sz val="10"/>
      <color rgb="FF000080"/>
      <name val="David"/>
      <family val="2"/>
      <charset val="177"/>
    </font>
    <font>
      <sz val="11"/>
      <color theme="1"/>
      <name val="David"/>
      <family val="2"/>
      <charset val="177"/>
    </font>
    <font>
      <sz val="13"/>
      <color theme="1"/>
      <name val="David"/>
      <family val="2"/>
      <charset val="177"/>
    </font>
    <font>
      <sz val="11"/>
      <color rgb="FF000080"/>
      <name val="David"/>
      <family val="2"/>
      <charset val="177"/>
    </font>
    <font>
      <sz val="7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thin">
        <color indexed="8"/>
      </top>
      <bottom/>
      <diagonal/>
    </border>
  </borders>
  <cellStyleXfs count="10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9" fontId="12" fillId="0" borderId="0" applyFont="0" applyFill="0" applyBorder="0" applyAlignment="0" applyProtection="0"/>
    <xf numFmtId="166" fontId="13" fillId="0" borderId="0" applyFont="0" applyFill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right" vertical="center" readingOrder="2"/>
    </xf>
    <xf numFmtId="0" fontId="2" fillId="2" borderId="1" xfId="0" applyFont="1" applyFill="1" applyBorder="1" applyAlignment="1">
      <alignment horizontal="justify" vertical="center" wrapText="1" readingOrder="2"/>
    </xf>
    <xf numFmtId="0" fontId="4" fillId="2" borderId="2" xfId="0" applyFont="1" applyFill="1" applyBorder="1" applyAlignment="1">
      <alignment horizontal="right" vertical="center" wrapText="1" readingOrder="2"/>
    </xf>
    <xf numFmtId="0" fontId="2" fillId="2" borderId="4" xfId="0" applyFont="1" applyFill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right" vertical="center" wrapText="1" readingOrder="2"/>
    </xf>
    <xf numFmtId="0" fontId="2" fillId="2" borderId="5" xfId="0" applyFont="1" applyFill="1" applyBorder="1" applyAlignment="1">
      <alignment horizontal="right" vertical="center" wrapText="1" readingOrder="2"/>
    </xf>
    <xf numFmtId="0" fontId="5" fillId="0" borderId="0" xfId="0" applyFont="1"/>
    <xf numFmtId="0" fontId="6" fillId="2" borderId="3" xfId="0" applyFont="1" applyFill="1" applyBorder="1" applyAlignment="1">
      <alignment horizontal="justify" vertical="center" wrapText="1" readingOrder="2"/>
    </xf>
    <xf numFmtId="0" fontId="5" fillId="0" borderId="0" xfId="0" applyFont="1" applyAlignment="1">
      <alignment horizontal="right" readingOrder="2"/>
    </xf>
    <xf numFmtId="0" fontId="9" fillId="2" borderId="4" xfId="0" applyFont="1" applyFill="1" applyBorder="1" applyAlignment="1">
      <alignment horizontal="right" vertical="center" wrapText="1" readingOrder="2"/>
    </xf>
    <xf numFmtId="0" fontId="4" fillId="2" borderId="4" xfId="0" applyFont="1" applyFill="1" applyBorder="1" applyAlignment="1">
      <alignment horizontal="right" vertical="center" wrapText="1" readingOrder="2"/>
    </xf>
    <xf numFmtId="0" fontId="7" fillId="2" borderId="4" xfId="0" applyFont="1" applyFill="1" applyBorder="1" applyAlignment="1">
      <alignment horizontal="right" vertical="center" wrapText="1" readingOrder="2"/>
    </xf>
    <xf numFmtId="0" fontId="5" fillId="0" borderId="0" xfId="0" applyFont="1" applyAlignment="1">
      <alignment horizontal="right"/>
    </xf>
    <xf numFmtId="0" fontId="13" fillId="0" borderId="0" xfId="2" applyFont="1" applyFill="1" applyAlignment="1">
      <alignment horizontal="right"/>
    </xf>
    <xf numFmtId="0" fontId="14" fillId="0" borderId="0" xfId="2" applyFont="1" applyFill="1"/>
    <xf numFmtId="164" fontId="6" fillId="3" borderId="3" xfId="1" applyNumberFormat="1" applyFont="1" applyFill="1" applyBorder="1" applyAlignment="1">
      <alignment horizontal="justify" vertical="center" wrapText="1" readingOrder="2"/>
    </xf>
    <xf numFmtId="165" fontId="0" fillId="0" borderId="7" xfId="1" applyNumberFormat="1" applyFont="1" applyBorder="1"/>
    <xf numFmtId="43" fontId="0" fillId="0" borderId="7" xfId="1" applyFont="1" applyBorder="1" applyAlignment="1">
      <alignment wrapText="1" shrinkToFit="1"/>
    </xf>
    <xf numFmtId="164" fontId="5" fillId="0" borderId="0" xfId="1" applyNumberFormat="1" applyFont="1"/>
    <xf numFmtId="164" fontId="2" fillId="2" borderId="1" xfId="1" applyNumberFormat="1" applyFont="1" applyFill="1" applyBorder="1" applyAlignment="1">
      <alignment horizontal="justify" vertical="center" wrapText="1" readingOrder="2"/>
    </xf>
    <xf numFmtId="164" fontId="6" fillId="2" borderId="3" xfId="1" applyNumberFormat="1" applyFont="1" applyFill="1" applyBorder="1" applyAlignment="1">
      <alignment horizontal="justify" vertical="center" wrapText="1" readingOrder="2"/>
    </xf>
    <xf numFmtId="164" fontId="0" fillId="0" borderId="0" xfId="0" applyNumberFormat="1"/>
    <xf numFmtId="164" fontId="6" fillId="3" borderId="6" xfId="1" applyNumberFormat="1" applyFont="1" applyFill="1" applyBorder="1" applyAlignment="1">
      <alignment horizontal="justify" vertical="center" wrapText="1" readingOrder="2"/>
    </xf>
    <xf numFmtId="164" fontId="6" fillId="3" borderId="3" xfId="1" applyNumberFormat="1" applyFont="1" applyFill="1" applyBorder="1" applyAlignment="1">
      <alignment horizontal="justify" vertical="center" wrapText="1" readingOrder="2"/>
    </xf>
    <xf numFmtId="164" fontId="6" fillId="3" borderId="3" xfId="1" applyNumberFormat="1" applyFont="1" applyFill="1" applyBorder="1" applyAlignment="1">
      <alignment horizontal="justify" vertical="center" wrapText="1" readingOrder="2"/>
    </xf>
    <xf numFmtId="43" fontId="0" fillId="0" borderId="0" xfId="0" applyNumberFormat="1"/>
    <xf numFmtId="43" fontId="0" fillId="0" borderId="0" xfId="1" applyFont="1" applyBorder="1" applyAlignment="1">
      <alignment wrapText="1" shrinkToFit="1"/>
    </xf>
    <xf numFmtId="165" fontId="6" fillId="3" borderId="3" xfId="0" applyNumberFormat="1" applyFont="1" applyFill="1" applyBorder="1" applyAlignment="1">
      <alignment horizontal="justify" vertical="center" wrapText="1" readingOrder="2"/>
    </xf>
    <xf numFmtId="164" fontId="6" fillId="0" borderId="3" xfId="1" applyNumberFormat="1" applyFont="1" applyFill="1" applyBorder="1" applyAlignment="1">
      <alignment horizontal="justify" vertical="center" wrapText="1" readingOrder="2"/>
    </xf>
    <xf numFmtId="10" fontId="6" fillId="3" borderId="6" xfId="3" applyNumberFormat="1" applyFont="1" applyFill="1" applyBorder="1" applyAlignment="1">
      <alignment horizontal="justify" vertical="center" wrapText="1" readingOrder="2"/>
    </xf>
    <xf numFmtId="164" fontId="6" fillId="0" borderId="6" xfId="1" applyNumberFormat="1" applyFont="1" applyFill="1" applyBorder="1" applyAlignment="1">
      <alignment horizontal="justify" vertical="center" wrapText="1" readingOrder="2"/>
    </xf>
    <xf numFmtId="167" fontId="0" fillId="0" borderId="0" xfId="0" applyNumberFormat="1"/>
    <xf numFmtId="43" fontId="6" fillId="3" borderId="3" xfId="1" applyNumberFormat="1" applyFont="1" applyFill="1" applyBorder="1" applyAlignment="1">
      <alignment horizontal="justify" vertical="center" wrapText="1" readingOrder="2"/>
    </xf>
    <xf numFmtId="10" fontId="6" fillId="0" borderId="6" xfId="3" applyNumberFormat="1" applyFont="1" applyFill="1" applyBorder="1" applyAlignment="1">
      <alignment horizontal="justify" vertical="center" wrapText="1" readingOrder="2"/>
    </xf>
    <xf numFmtId="0" fontId="0" fillId="0" borderId="0" xfId="0" applyFill="1"/>
    <xf numFmtId="0" fontId="0" fillId="0" borderId="0" xfId="0" applyBorder="1"/>
    <xf numFmtId="164" fontId="6" fillId="0" borderId="0" xfId="1" applyNumberFormat="1" applyFont="1" applyFill="1" applyBorder="1" applyAlignment="1">
      <alignment horizontal="justify" vertical="center" wrapText="1" readingOrder="2"/>
    </xf>
    <xf numFmtId="1" fontId="6" fillId="0" borderId="3" xfId="1" applyNumberFormat="1" applyFont="1" applyFill="1" applyBorder="1" applyAlignment="1">
      <alignment horizontal="right" vertical="center" wrapText="1" readingOrder="1"/>
    </xf>
    <xf numFmtId="168" fontId="6" fillId="0" borderId="3" xfId="1" applyNumberFormat="1" applyFont="1" applyFill="1" applyBorder="1" applyAlignment="1">
      <alignment horizontal="justify" vertical="center" wrapText="1" readingOrder="1"/>
    </xf>
    <xf numFmtId="168" fontId="6" fillId="3" borderId="3" xfId="1" applyNumberFormat="1" applyFont="1" applyFill="1" applyBorder="1" applyAlignment="1">
      <alignment horizontal="justify" vertical="center" wrapText="1" readingOrder="1"/>
    </xf>
    <xf numFmtId="165" fontId="6" fillId="3" borderId="3" xfId="1" applyNumberFormat="1" applyFont="1" applyFill="1" applyBorder="1" applyAlignment="1">
      <alignment horizontal="justify" vertical="center" wrapText="1" readingOrder="2"/>
    </xf>
  </cellXfs>
  <cellStyles count="10">
    <cellStyle name="Comma" xfId="1" builtinId="3"/>
    <cellStyle name="Comma 2" xfId="9"/>
    <cellStyle name="Comma 3" xfId="4"/>
    <cellStyle name="Comma 4" xfId="7"/>
    <cellStyle name="Normal" xfId="0" builtinId="0"/>
    <cellStyle name="Normal 2" xfId="2"/>
    <cellStyle name="Normal 3" xfId="8"/>
    <cellStyle name="Normal 4" xfId="5"/>
    <cellStyle name="Normal 5" xfId="6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tabSelected="1" workbookViewId="0">
      <selection activeCell="E14" sqref="E14"/>
    </sheetView>
  </sheetViews>
  <sheetFormatPr defaultColWidth="37" defaultRowHeight="15" x14ac:dyDescent="0.25"/>
  <cols>
    <col min="1" max="1" width="13.375" customWidth="1"/>
    <col min="2" max="2" width="37" style="13"/>
    <col min="3" max="3" width="37" style="19"/>
  </cols>
  <sheetData>
    <row r="1" spans="2:5" ht="16.5" x14ac:dyDescent="0.25">
      <c r="B1" s="15" t="s">
        <v>58</v>
      </c>
    </row>
    <row r="2" spans="2:5" x14ac:dyDescent="0.25">
      <c r="B2" s="14" t="s">
        <v>59</v>
      </c>
    </row>
    <row r="3" spans="2:5" ht="15.75" thickBot="1" x14ac:dyDescent="0.3">
      <c r="B3" s="1" t="s">
        <v>96</v>
      </c>
    </row>
    <row r="4" spans="2:5" thickBot="1" x14ac:dyDescent="0.25">
      <c r="B4" s="3"/>
      <c r="C4" s="20" t="s">
        <v>0</v>
      </c>
    </row>
    <row r="5" spans="2:5" ht="17.25" thickBot="1" x14ac:dyDescent="0.25">
      <c r="B5" s="11" t="s">
        <v>1</v>
      </c>
      <c r="C5" s="21"/>
    </row>
    <row r="6" spans="2:5" ht="17.25" thickBot="1" x14ac:dyDescent="0.25">
      <c r="B6" s="5" t="s">
        <v>2</v>
      </c>
      <c r="C6" s="16">
        <f>'אקסלנס השתלמות'!C6+'אקסלנס השתלמות 15%'!C6+'השתלמות אג"ח עד 25% מניות'!C6+'השתלמות אג"ח עד 20% מניות'!C6+'השתלמות אג"ח עד 10% מניות'!C6+'השתלמות אג"ח ללא מניות'!C6+'השתלמות שקלי טווח קצר'!C6+'אקסלנס השתלמות פאסיבי -כללי'!C6+'השתלמות פאסיבי - מדדי מניות'!C6+'השתלמות פאסיבי מדדי חול'!C6+'השתלמות פאסיבי - מדדי אג"ח'!C6+'השתלמות פאסיבי מדדי אג"ח עד 25%'!C6</f>
        <v>547.53593064567985</v>
      </c>
      <c r="D6" s="32"/>
    </row>
    <row r="7" spans="2:5" ht="17.25" thickBot="1" x14ac:dyDescent="0.25">
      <c r="B7" s="5" t="s">
        <v>3</v>
      </c>
      <c r="C7" s="25">
        <f>'אקסלנס השתלמות'!C7+'אקסלנס השתלמות 15%'!C7+'השתלמות אג"ח עד 25% מניות'!C7+'השתלמות אג"ח עד 20% מניות'!C7+'השתלמות אג"ח עד 10% מניות'!C7+'השתלמות אג"ח ללא מניות'!C7+'השתלמות שקלי טווח קצר'!C7+'אקסלנס השתלמות פאסיבי -כללי'!C7+'השתלמות פאסיבי - מדדי מניות'!C7+'השתלמות פאסיבי מדדי חול'!C7+'השתלמות פאסיבי - מדדי אג"ח'!C7+'השתלמות פאסיבי מדדי אג"ח עד 25%'!C7</f>
        <v>2598.9532926852135</v>
      </c>
    </row>
    <row r="8" spans="2:5" ht="17.25" thickBot="1" x14ac:dyDescent="0.25">
      <c r="B8" s="5"/>
      <c r="C8" s="21"/>
    </row>
    <row r="9" spans="2:5" ht="17.25" thickBot="1" x14ac:dyDescent="0.25">
      <c r="B9" s="11" t="s">
        <v>4</v>
      </c>
      <c r="C9" s="21"/>
    </row>
    <row r="10" spans="2:5" ht="17.25" thickBot="1" x14ac:dyDescent="0.25">
      <c r="B10" s="5" t="s">
        <v>5</v>
      </c>
      <c r="C10" s="25">
        <f>'אקסלנס השתלמות'!C10+'אקסלנס השתלמות 15%'!C10+'השתלמות אג"ח עד 25% מניות'!C10+'השתלמות אג"ח עד 20% מניות'!C10+'השתלמות אג"ח עד 10% מניות'!C10+'השתלמות אג"ח ללא מניות'!C10+'השתלמות שקלי טווח קצר'!C10+'אקסלנס השתלמות פאסיבי -כללי'!C10+'השתלמות פאסיבי - מדדי מניות'!C10+'השתלמות פאסיבי מדדי חול'!C10+'השתלמות פאסיבי - מדדי אג"ח'!C10+'השתלמות פאסיבי מדדי אג"ח עד 25%'!C10</f>
        <v>0</v>
      </c>
    </row>
    <row r="11" spans="2:5" ht="17.25" thickBot="1" x14ac:dyDescent="0.25">
      <c r="B11" s="5" t="s">
        <v>6</v>
      </c>
      <c r="C11" s="25">
        <f>'אקסלנס השתלמות'!C11+'אקסלנס השתלמות 15%'!C11+'השתלמות אג"ח עד 25% מניות'!C11+'השתלמות אג"ח עד 20% מניות'!C11+'השתלמות אג"ח עד 10% מניות'!C11+'השתלמות אג"ח ללא מניות'!C11+'השתלמות שקלי טווח קצר'!C11+'אקסלנס השתלמות פאסיבי -כללי'!C11+'השתלמות פאסיבי - מדדי מניות'!C11+'השתלמות פאסיבי מדדי חול'!C11+'השתלמות פאסיבי - מדדי אג"ח'!C11+'השתלמות פאסיבי מדדי אג"ח עד 25%'!C11</f>
        <v>496.32478563400014</v>
      </c>
    </row>
    <row r="12" spans="2:5" ht="17.25" thickBot="1" x14ac:dyDescent="0.25">
      <c r="B12" s="5"/>
      <c r="C12" s="21"/>
    </row>
    <row r="13" spans="2:5" ht="17.25" thickBot="1" x14ac:dyDescent="0.25">
      <c r="B13" s="11" t="s">
        <v>7</v>
      </c>
      <c r="C13" s="21"/>
    </row>
    <row r="14" spans="2:5" ht="26.25" thickBot="1" x14ac:dyDescent="0.25">
      <c r="B14" s="5" t="s">
        <v>8</v>
      </c>
      <c r="C14" s="25">
        <f>'אקסלנס השתלמות'!C14+'אקסלנס השתלמות 15%'!C14+'השתלמות אג"ח עד 25% מניות'!C14+'השתלמות אג"ח עד 20% מניות'!C14+'השתלמות אג"ח עד 10% מניות'!C14+'השתלמות אג"ח ללא מניות'!C14+'השתלמות שקלי טווח קצר'!C14+'אקסלנס השתלמות פאסיבי -כללי'!C14+'השתלמות פאסיבי - מדדי מניות'!C14+'השתלמות פאסיבי מדדי חול'!C14+'השתלמות פאסיבי - מדדי אג"ח'!C14+'השתלמות פאסיבי מדדי אג"ח עד 25%'!C14</f>
        <v>13.160139999999998</v>
      </c>
    </row>
    <row r="15" spans="2:5" ht="17.25" thickBot="1" x14ac:dyDescent="0.25">
      <c r="B15" s="5" t="s">
        <v>9</v>
      </c>
      <c r="C15" s="25">
        <f>'אקסלנס השתלמות'!C15+'אקסלנס השתלמות 15%'!C15+'השתלמות אג"ח עד 25% מניות'!C15+'השתלמות אג"ח עד 20% מניות'!C15+'השתלמות אג"ח עד 10% מניות'!C15+'השתלמות אג"ח ללא מניות'!C15+'השתלמות שקלי טווח קצר'!C15+'אקסלנס השתלמות פאסיבי -כללי'!C15+'השתלמות פאסיבי - מדדי מניות'!C15+'השתלמות פאסיבי מדדי חול'!C15+'השתלמות פאסיבי - מדדי אג"ח'!C15+'השתלמות פאסיבי מדדי אג"ח עד 25%'!C15</f>
        <v>0</v>
      </c>
      <c r="E15" s="22"/>
    </row>
    <row r="16" spans="2:5" ht="17.25" thickBot="1" x14ac:dyDescent="0.25">
      <c r="B16" s="5" t="s">
        <v>10</v>
      </c>
      <c r="C16" s="25">
        <f>'אקסלנס השתלמות'!C16+'אקסלנס השתלמות 15%'!C16+'השתלמות אג"ח עד 25% מניות'!C16+'השתלמות אג"ח עד 20% מניות'!C16+'השתלמות אג"ח עד 10% מניות'!C16+'השתלמות אג"ח ללא מניות'!C16+'השתלמות שקלי טווח קצר'!C16+'אקסלנס השתלמות פאסיבי -כללי'!C16+'השתלמות פאסיבי - מדדי מניות'!C16+'השתלמות פאסיבי מדדי חול'!C16+'השתלמות פאסיבי - מדדי אג"ח'!C16+'השתלמות פאסיבי מדדי אג"ח עד 25%'!C16</f>
        <v>0</v>
      </c>
    </row>
    <row r="17" spans="2:4" ht="17.25" thickBot="1" x14ac:dyDescent="0.25">
      <c r="B17" s="5"/>
      <c r="C17" s="21"/>
    </row>
    <row r="18" spans="2:4" ht="17.25" thickBot="1" x14ac:dyDescent="0.25">
      <c r="B18" s="11" t="s">
        <v>11</v>
      </c>
      <c r="C18" s="21"/>
    </row>
    <row r="19" spans="2:4" ht="17.25" thickBot="1" x14ac:dyDescent="0.25">
      <c r="B19" s="5" t="s">
        <v>12</v>
      </c>
      <c r="C19" s="29">
        <f>'אקסלנס השתלמות'!C19+'אקסלנס השתלמות 15%'!C19+'השתלמות אג"ח עד 25% מניות'!C19+'השתלמות אג"ח עד 20% מניות'!C19+'השתלמות אג"ח עד 10% מניות'!C19+'השתלמות אג"ח ללא מניות'!C19+'השתלמות שקלי טווח קצר'!C19+'אקסלנס השתלמות פאסיבי -כללי'!C19+'השתלמות פאסיבי - מדדי מניות'!C19+'השתלמות פאסיבי מדדי חול'!C19+'השתלמות פאסיבי - מדדי אג"ח'!C19+'השתלמות פאסיבי מדדי אג"ח עד 25%'!C19</f>
        <v>1364.4364066200681</v>
      </c>
    </row>
    <row r="20" spans="2:4" ht="17.25" thickBot="1" x14ac:dyDescent="0.25">
      <c r="B20" s="5" t="s">
        <v>13</v>
      </c>
      <c r="C20" s="29">
        <f>'אקסלנס השתלמות'!C20+'אקסלנס השתלמות 15%'!C20+'השתלמות אג"ח עד 25% מניות'!C20+'השתלמות אג"ח עד 20% מניות'!C20+'השתלמות אג"ח עד 10% מניות'!C20+'השתלמות אג"ח ללא מניות'!C20+'השתלמות שקלי טווח קצר'!C20+'אקסלנס השתלמות פאסיבי -כללי'!C20+'השתלמות פאסיבי - מדדי מניות'!C20+'השתלמות פאסיבי מדדי חול'!C20+'השתלמות פאסיבי - מדדי אג"ח'!C20+'השתלמות פאסיבי מדדי אג"ח עד 25%'!C20</f>
        <v>4377.1350219004016</v>
      </c>
    </row>
    <row r="21" spans="2:4" ht="17.25" thickBot="1" x14ac:dyDescent="0.25">
      <c r="B21" s="5" t="s">
        <v>14</v>
      </c>
      <c r="C21" s="25">
        <f>'אקסלנס השתלמות'!C21+'אקסלנס השתלמות 15%'!C21+'השתלמות אג"ח עד 25% מניות'!C21+'השתלמות אג"ח עד 20% מניות'!C21+'השתלמות אג"ח עד 10% מניות'!C21+'השתלמות אג"ח ללא מניות'!C21+'השתלמות שקלי טווח קצר'!C21+'אקסלנס השתלמות פאסיבי -כללי'!C21+'השתלמות פאסיבי - מדדי מניות'!C21+'השתלמות פאסיבי מדדי חול'!C21+'השתלמות פאסיבי - מדדי אג"ח'!C21+'השתלמות פאסיבי מדדי אג"ח עד 25%'!C21</f>
        <v>0</v>
      </c>
    </row>
    <row r="22" spans="2:4" ht="17.25" thickBot="1" x14ac:dyDescent="0.25">
      <c r="B22" s="5" t="s">
        <v>15</v>
      </c>
      <c r="C22" s="25">
        <f>'אקסלנס השתלמות'!C22+'אקסלנס השתלמות 15%'!C22+'השתלמות אג"ח עד 25% מניות'!C22+'השתלמות אג"ח עד 20% מניות'!C22+'השתלמות אג"ח עד 10% מניות'!C22+'השתלמות אג"ח ללא מניות'!C22+'השתלמות שקלי טווח קצר'!C22+'אקסלנס השתלמות פאסיבי -כללי'!C22+'השתלמות פאסיבי - מדדי מניות'!C22+'השתלמות פאסיבי מדדי חול'!C22+'השתלמות פאסיבי - מדדי אג"ח'!C22+'השתלמות פאסיבי מדדי אג"ח עד 25%'!C22</f>
        <v>0</v>
      </c>
    </row>
    <row r="23" spans="2:4" ht="17.25" thickBot="1" x14ac:dyDescent="0.25">
      <c r="B23" s="5" t="s">
        <v>16</v>
      </c>
      <c r="C23" s="40">
        <f>'אקסלנס השתלמות'!C23+'אקסלנס השתלמות 15%'!C23+'השתלמות אג"ח עד 25% מניות'!C23+'השתלמות אג"ח עד 20% מניות'!C23+'השתלמות אג"ח עד 10% מניות'!C23+'השתלמות אג"ח ללא מניות'!C23+'השתלמות שקלי טווח קצר'!C23+'אקסלנס השתלמות פאסיבי -כללי'!C23+'השתלמות פאסיבי - מדדי מניות'!C23+'השתלמות פאסיבי מדדי חול'!C23+'השתלמות פאסיבי - מדדי אג"ח'!C23+'השתלמות פאסיבי מדדי אג"ח עד 25%'!C23</f>
        <v>-152.30373164255349</v>
      </c>
    </row>
    <row r="24" spans="2:4" ht="17.25" thickBot="1" x14ac:dyDescent="0.25">
      <c r="B24" s="5" t="s">
        <v>17</v>
      </c>
      <c r="C24" s="25">
        <f>'אקסלנס השתלמות'!C24+'אקסלנס השתלמות 15%'!C24+'השתלמות אג"ח עד 25% מניות'!C24+'השתלמות אג"ח עד 20% מניות'!C24+'השתלמות אג"ח עד 10% מניות'!C24+'השתלמות אג"ח ללא מניות'!C24+'השתלמות שקלי טווח קצר'!C24+'אקסלנס השתלמות פאסיבי -כללי'!C24+'השתלמות פאסיבי - מדדי מניות'!C24+'השתלמות פאסיבי מדדי חול'!C24+'השתלמות פאסיבי - מדדי אג"ח'!C24+'השתלמות פאסיבי מדדי אג"ח עד 25%'!C24</f>
        <v>98.816654440598086</v>
      </c>
    </row>
    <row r="25" spans="2:4" ht="17.25" thickBot="1" x14ac:dyDescent="0.25">
      <c r="B25" s="5" t="s">
        <v>18</v>
      </c>
      <c r="C25" s="25">
        <f>'אקסלנס השתלמות'!C25+'אקסלנס השתלמות 15%'!C25+'השתלמות אג"ח עד 25% מניות'!C25+'השתלמות אג"ח עד 20% מניות'!C25+'השתלמות אג"ח עד 10% מניות'!C25+'השתלמות אג"ח ללא מניות'!C25+'השתלמות שקלי טווח קצר'!C25+'אקסלנס השתלמות פאסיבי -כללי'!C25+'השתלמות פאסיבי - מדדי מניות'!C25+'השתלמות פאסיבי מדדי חול'!C25+'השתלמות פאסיבי - מדדי אג"ח'!C25+'השתלמות פאסיבי מדדי אג"ח עד 25%'!C25</f>
        <v>3.6238025002219536</v>
      </c>
    </row>
    <row r="26" spans="2:4" ht="17.25" thickBot="1" x14ac:dyDescent="0.25">
      <c r="B26" s="5" t="s">
        <v>19</v>
      </c>
      <c r="C26" s="25">
        <f>'אקסלנס השתלמות'!C26+'אקסלנס השתלמות 15%'!C26+'השתלמות אג"ח עד 25% מניות'!C26+'השתלמות אג"ח עד 20% מניות'!C26+'השתלמות אג"ח עד 10% מניות'!C26+'השתלמות אג"ח ללא מניות'!C26+'השתלמות שקלי טווח קצר'!C26+'אקסלנס השתלמות פאסיבי -כללי'!C26+'השתלמות פאסיבי - מדדי מניות'!C26+'השתלמות פאסיבי מדדי חול'!C26+'השתלמות פאסיבי - מדדי אג"ח'!C26+'השתלמות פאסיבי מדדי אג"ח עד 25%'!C26</f>
        <v>1335.4797170988563</v>
      </c>
    </row>
    <row r="27" spans="2:4" ht="17.25" thickBot="1" x14ac:dyDescent="0.25">
      <c r="B27" s="5"/>
      <c r="C27" s="21"/>
    </row>
    <row r="28" spans="2:4" ht="17.25" thickBot="1" x14ac:dyDescent="0.25">
      <c r="B28" s="11" t="s">
        <v>20</v>
      </c>
      <c r="C28" s="21"/>
    </row>
    <row r="29" spans="2:4" ht="17.25" thickBot="1" x14ac:dyDescent="0.25">
      <c r="B29" s="5" t="s">
        <v>21</v>
      </c>
      <c r="C29" s="25">
        <f>'אקסלנס השתלמות'!C29+'אקסלנס השתלמות 15%'!C29+'השתלמות אג"ח עד 25% מניות'!C29+'השתלמות אג"ח עד 20% מניות'!C29+'השתלמות אג"ח עד 10% מניות'!C29+'השתלמות אג"ח ללא מניות'!C29+'השתלמות שקלי טווח קצר'!C29+'אקסלנס השתלמות פאסיבי -כללי'!C29+'השתלמות פאסיבי - מדדי מניות'!C29+'השתלמות פאסיבי מדדי חול'!C29+'השתלמות פאסיבי - מדדי אג"ח'!C29+'השתלמות פאסיבי מדדי אג"ח עד 25%'!C29</f>
        <v>0</v>
      </c>
    </row>
    <row r="30" spans="2:4" ht="17.25" thickBot="1" x14ac:dyDescent="0.25">
      <c r="B30" s="5" t="s">
        <v>22</v>
      </c>
      <c r="C30" s="25">
        <f>'אקסלנס השתלמות'!C30+'אקסלנס השתלמות 15%'!C30+'השתלמות אג"ח עד 25% מניות'!C30+'השתלמות אג"ח עד 20% מניות'!C30+'השתלמות אג"ח עד 10% מניות'!C30+'השתלמות אג"ח ללא מניות'!C30+'השתלמות שקלי טווח קצר'!C30+'אקסלנס השתלמות פאסיבי -כללי'!C30+'השתלמות פאסיבי - מדדי מניות'!C30+'השתלמות פאסיבי מדדי חול'!C30+'השתלמות פאסיבי - מדדי אג"ח'!C30+'השתלמות פאסיבי מדדי אג"ח עד 25%'!C30</f>
        <v>0</v>
      </c>
    </row>
    <row r="31" spans="2:4" ht="17.25" thickBot="1" x14ac:dyDescent="0.25">
      <c r="B31" s="5"/>
      <c r="C31" s="21"/>
    </row>
    <row r="32" spans="2:4" ht="17.25" thickBot="1" x14ac:dyDescent="0.25">
      <c r="B32" s="11" t="s">
        <v>54</v>
      </c>
      <c r="C32" s="25">
        <f>'אקסלנס השתלמות'!C32+'אקסלנס השתלמות 15%'!C32+'השתלמות אג"ח עד 25% מניות'!C32+'השתלמות אג"ח עד 20% מניות'!C32+'השתלמות אג"ח עד 10% מניות'!C32+'השתלמות אג"ח ללא מניות'!C32+'השתלמות שקלי טווח קצר'!C32+'אקסלנס השתלמות פאסיבי -כללי'!C32+'השתלמות פאסיבי - מדדי מניות'!C32+'השתלמות פאסיבי מדדי חול'!C32+'השתלמות פאסיבי - מדדי אג"ח'!C32+'השתלמות פאסיבי מדדי אג"ח עד 25%'!C32</f>
        <v>10683.162019882484</v>
      </c>
      <c r="D32" s="22"/>
    </row>
    <row r="33" spans="2:4" ht="17.25" thickBot="1" x14ac:dyDescent="0.25">
      <c r="B33" s="12"/>
      <c r="C33" s="21"/>
    </row>
    <row r="34" spans="2:4" ht="17.25" thickBot="1" x14ac:dyDescent="0.25">
      <c r="B34" s="11" t="s">
        <v>23</v>
      </c>
      <c r="C34" s="21"/>
    </row>
    <row r="35" spans="2:4" ht="39" thickBot="1" x14ac:dyDescent="0.25">
      <c r="B35" s="5" t="s">
        <v>63</v>
      </c>
      <c r="C35" s="30">
        <f>(C14+C26+C30+C25+C24+C23+C22+C21+C20+C19)/10303843</f>
        <v>6.8327399892618632E-4</v>
      </c>
    </row>
    <row r="36" spans="2:4" ht="39" thickBot="1" x14ac:dyDescent="0.25">
      <c r="B36" s="5" t="s">
        <v>55</v>
      </c>
      <c r="C36" s="30">
        <f>C32/C38</f>
        <v>1.0349719251927327E-3</v>
      </c>
    </row>
    <row r="37" spans="2:4" ht="17.25" thickBot="1" x14ac:dyDescent="0.25">
      <c r="B37" s="5"/>
      <c r="C37" s="21"/>
    </row>
    <row r="38" spans="2:4" ht="17.25" thickBot="1" x14ac:dyDescent="0.25">
      <c r="B38" s="5" t="s">
        <v>24</v>
      </c>
      <c r="C38" s="25">
        <f>'אקסלנס השתלמות'!C38+'אקסלנס השתלמות 15%'!C38+'השתלמות אג"ח עד 25% מניות'!C38+'השתלמות אג"ח עד 20% מניות'!C38+'השתלמות אג"ח עד 10% מניות'!C38+'השתלמות אג"ח ללא מניות'!C38+'השתלמות שקלי טווח קצר'!C38+'אקסלנס השתלמות פאסיבי -כללי'!C38+'השתלמות פאסיבי - מדדי מניות'!C38+'השתלמות פאסיבי מדדי חול'!C38+'השתלמות פאסיבי - מדדי אג"ח'!C38+'השתלמות פאסיבי מדדי אג"ח עד 25%'!C38</f>
        <v>10322175.66471</v>
      </c>
      <c r="D38" s="2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C6" sqref="C6:C38"/>
    </sheetView>
  </sheetViews>
  <sheetFormatPr defaultRowHeight="15" x14ac:dyDescent="0.25"/>
  <cols>
    <col min="2" max="2" width="44.75" style="13" customWidth="1"/>
    <col min="3" max="3" width="27.875" style="7" customWidth="1"/>
  </cols>
  <sheetData>
    <row r="1" spans="2:3" ht="16.5" x14ac:dyDescent="0.25">
      <c r="B1" s="15" t="s">
        <v>92</v>
      </c>
    </row>
    <row r="2" spans="2:3" x14ac:dyDescent="0.25">
      <c r="B2" s="14"/>
    </row>
    <row r="3" spans="2:3" ht="15.75" thickBot="1" x14ac:dyDescent="0.3">
      <c r="B3" s="1" t="s">
        <v>96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9">
        <v>10.474102777999999</v>
      </c>
    </row>
    <row r="7" spans="2:3" ht="17.25" thickBot="1" x14ac:dyDescent="0.25">
      <c r="B7" s="5" t="s">
        <v>3</v>
      </c>
      <c r="C7" s="29">
        <v>108.27347044600008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5">
        <v>0</v>
      </c>
    </row>
    <row r="11" spans="2:3" ht="17.25" thickBot="1" x14ac:dyDescent="0.25">
      <c r="B11" s="5" t="s">
        <v>6</v>
      </c>
      <c r="C11" s="29">
        <v>4.4716899999999997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5">
        <v>0</v>
      </c>
    </row>
    <row r="15" spans="2:3" ht="17.25" thickBot="1" x14ac:dyDescent="0.25">
      <c r="B15" s="5" t="s">
        <v>9</v>
      </c>
      <c r="C15" s="25">
        <v>0</v>
      </c>
    </row>
    <row r="16" spans="2:3" ht="17.25" thickBot="1" x14ac:dyDescent="0.25">
      <c r="B16" s="5" t="s">
        <v>10</v>
      </c>
      <c r="C16" s="25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5">
        <v>0</v>
      </c>
    </row>
    <row r="20" spans="2:3" ht="17.25" thickBot="1" x14ac:dyDescent="0.25">
      <c r="B20" s="5" t="s">
        <v>13</v>
      </c>
      <c r="C20" s="25">
        <v>0</v>
      </c>
    </row>
    <row r="21" spans="2:3" ht="17.25" thickBot="1" x14ac:dyDescent="0.25">
      <c r="B21" s="5" t="s">
        <v>14</v>
      </c>
      <c r="C21" s="25">
        <v>0</v>
      </c>
    </row>
    <row r="22" spans="2:3" ht="17.25" thickBot="1" x14ac:dyDescent="0.25">
      <c r="B22" s="5" t="s">
        <v>15</v>
      </c>
      <c r="C22" s="25">
        <v>0</v>
      </c>
    </row>
    <row r="23" spans="2:3" ht="17.25" thickBot="1" x14ac:dyDescent="0.25">
      <c r="B23" s="5" t="s">
        <v>16</v>
      </c>
      <c r="C23" s="29">
        <v>0</v>
      </c>
    </row>
    <row r="24" spans="2:3" ht="17.25" thickBot="1" x14ac:dyDescent="0.25">
      <c r="B24" s="5" t="s">
        <v>17</v>
      </c>
      <c r="C24" s="25">
        <v>0</v>
      </c>
    </row>
    <row r="25" spans="2:3" ht="17.25" thickBot="1" x14ac:dyDescent="0.25">
      <c r="B25" s="5" t="s">
        <v>18</v>
      </c>
      <c r="C25" s="25">
        <v>0</v>
      </c>
    </row>
    <row r="26" spans="2:3" ht="17.25" thickBot="1" x14ac:dyDescent="0.25">
      <c r="B26" s="5" t="s">
        <v>19</v>
      </c>
      <c r="C26" s="29">
        <v>0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5">
        <v>0</v>
      </c>
    </row>
    <row r="30" spans="2:3" ht="17.25" thickBot="1" x14ac:dyDescent="0.25">
      <c r="B30" s="5" t="s">
        <v>22</v>
      </c>
      <c r="C30" s="25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33">
        <v>123.21926322400007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63</v>
      </c>
      <c r="C35" s="34">
        <v>0</v>
      </c>
    </row>
    <row r="36" spans="2:3" ht="26.25" thickBot="1" x14ac:dyDescent="0.25">
      <c r="B36" s="5" t="s">
        <v>55</v>
      </c>
      <c r="C36" s="34">
        <v>4.6653051144057841E-4</v>
      </c>
    </row>
    <row r="37" spans="2:3" ht="15" customHeight="1" thickBot="1" x14ac:dyDescent="0.25">
      <c r="B37" s="5"/>
      <c r="C37" s="8"/>
    </row>
    <row r="38" spans="2:3" ht="15" customHeight="1" thickBot="1" x14ac:dyDescent="0.25">
      <c r="B38" s="5" t="s">
        <v>24</v>
      </c>
      <c r="C38" s="25">
        <v>264118.33782000002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C6" sqref="C6:C38"/>
    </sheetView>
  </sheetViews>
  <sheetFormatPr defaultRowHeight="15" x14ac:dyDescent="0.25"/>
  <cols>
    <col min="2" max="2" width="40.5" style="13" customWidth="1"/>
    <col min="3" max="3" width="32.25" style="7" customWidth="1"/>
  </cols>
  <sheetData>
    <row r="1" spans="2:3" ht="16.5" x14ac:dyDescent="0.25">
      <c r="B1" s="15" t="s">
        <v>87</v>
      </c>
    </row>
    <row r="2" spans="2:3" x14ac:dyDescent="0.25">
      <c r="B2" s="14"/>
    </row>
    <row r="3" spans="2:3" ht="15.75" thickBot="1" x14ac:dyDescent="0.3">
      <c r="B3" s="1" t="s">
        <v>96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9">
        <v>0</v>
      </c>
    </row>
    <row r="7" spans="2:3" ht="17.25" thickBot="1" x14ac:dyDescent="0.25">
      <c r="B7" s="5" t="s">
        <v>3</v>
      </c>
      <c r="C7" s="29">
        <v>103.78772848499986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5">
        <v>0</v>
      </c>
    </row>
    <row r="11" spans="2:3" ht="17.25" thickBot="1" x14ac:dyDescent="0.25">
      <c r="B11" s="5" t="s">
        <v>6</v>
      </c>
      <c r="C11" s="29">
        <v>0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5">
        <v>0</v>
      </c>
    </row>
    <row r="15" spans="2:3" ht="17.25" thickBot="1" x14ac:dyDescent="0.25">
      <c r="B15" s="5" t="s">
        <v>9</v>
      </c>
      <c r="C15" s="25">
        <v>0</v>
      </c>
    </row>
    <row r="16" spans="2:3" ht="17.25" thickBot="1" x14ac:dyDescent="0.25">
      <c r="B16" s="5" t="s">
        <v>10</v>
      </c>
      <c r="C16" s="25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5">
        <v>0</v>
      </c>
    </row>
    <row r="20" spans="2:3" ht="17.25" thickBot="1" x14ac:dyDescent="0.25">
      <c r="B20" s="5" t="s">
        <v>13</v>
      </c>
      <c r="C20" s="25">
        <v>0</v>
      </c>
    </row>
    <row r="21" spans="2:3" ht="17.25" thickBot="1" x14ac:dyDescent="0.25">
      <c r="B21" s="5" t="s">
        <v>14</v>
      </c>
      <c r="C21" s="25">
        <v>0</v>
      </c>
    </row>
    <row r="22" spans="2:3" ht="17.25" thickBot="1" x14ac:dyDescent="0.25">
      <c r="B22" s="5" t="s">
        <v>15</v>
      </c>
      <c r="C22" s="25">
        <v>0</v>
      </c>
    </row>
    <row r="23" spans="2:3" ht="17.25" thickBot="1" x14ac:dyDescent="0.25">
      <c r="B23" s="5" t="s">
        <v>16</v>
      </c>
      <c r="C23" s="25">
        <v>7.4042682695917819</v>
      </c>
    </row>
    <row r="24" spans="2:3" ht="17.25" thickBot="1" x14ac:dyDescent="0.25">
      <c r="B24" s="5" t="s">
        <v>17</v>
      </c>
      <c r="C24" s="25">
        <v>35.827478116907493</v>
      </c>
    </row>
    <row r="25" spans="2:3" ht="17.25" thickBot="1" x14ac:dyDescent="0.25">
      <c r="B25" s="5" t="s">
        <v>18</v>
      </c>
      <c r="C25" s="25">
        <v>0</v>
      </c>
    </row>
    <row r="26" spans="2:3" ht="17.25" thickBot="1" x14ac:dyDescent="0.25">
      <c r="B26" s="5" t="s">
        <v>19</v>
      </c>
      <c r="C26" s="25">
        <v>0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5">
        <v>0</v>
      </c>
    </row>
    <row r="30" spans="2:3" ht="17.25" thickBot="1" x14ac:dyDescent="0.25">
      <c r="B30" s="5" t="s">
        <v>22</v>
      </c>
      <c r="C30" s="25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33">
        <v>147.01947487149914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63</v>
      </c>
      <c r="C35" s="34">
        <v>9.1698546468546604E-5</v>
      </c>
    </row>
    <row r="36" spans="2:3" ht="26.25" thickBot="1" x14ac:dyDescent="0.25">
      <c r="B36" s="5" t="s">
        <v>55</v>
      </c>
      <c r="C36" s="34">
        <v>5.8532318644144053E-4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5">
        <v>251176.57778999998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C6" sqref="C6:C38"/>
    </sheetView>
  </sheetViews>
  <sheetFormatPr defaultRowHeight="15" x14ac:dyDescent="0.25"/>
  <cols>
    <col min="2" max="2" width="32.125" style="13" customWidth="1"/>
    <col min="3" max="3" width="41.625" style="7" customWidth="1"/>
  </cols>
  <sheetData>
    <row r="1" spans="2:3" ht="16.5" x14ac:dyDescent="0.25">
      <c r="B1" s="15" t="s">
        <v>94</v>
      </c>
    </row>
    <row r="2" spans="2:3" x14ac:dyDescent="0.25">
      <c r="B2" s="14"/>
    </row>
    <row r="3" spans="2:3" ht="15.75" thickBot="1" x14ac:dyDescent="0.3">
      <c r="B3" s="1" t="s">
        <v>96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5">
        <v>0</v>
      </c>
    </row>
    <row r="7" spans="2:3" ht="17.25" thickBot="1" x14ac:dyDescent="0.25">
      <c r="B7" s="5" t="s">
        <v>3</v>
      </c>
      <c r="C7" s="25">
        <v>30.431664225999985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5">
        <v>0</v>
      </c>
    </row>
    <row r="11" spans="2:3" ht="17.25" thickBot="1" x14ac:dyDescent="0.25">
      <c r="B11" s="5" t="s">
        <v>6</v>
      </c>
      <c r="C11" s="29">
        <v>0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5">
        <v>0</v>
      </c>
    </row>
    <row r="15" spans="2:3" ht="26.25" thickBot="1" x14ac:dyDescent="0.25">
      <c r="B15" s="5" t="s">
        <v>9</v>
      </c>
      <c r="C15" s="25">
        <v>0</v>
      </c>
    </row>
    <row r="16" spans="2:3" ht="17.25" thickBot="1" x14ac:dyDescent="0.25">
      <c r="B16" s="5" t="s">
        <v>10</v>
      </c>
      <c r="C16" s="25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26.25" thickBot="1" x14ac:dyDescent="0.25">
      <c r="B19" s="5" t="s">
        <v>12</v>
      </c>
      <c r="C19" s="25">
        <v>0</v>
      </c>
    </row>
    <row r="20" spans="2:3" ht="26.25" thickBot="1" x14ac:dyDescent="0.25">
      <c r="B20" s="5" t="s">
        <v>13</v>
      </c>
      <c r="C20" s="25">
        <v>0</v>
      </c>
    </row>
    <row r="21" spans="2:3" ht="26.25" thickBot="1" x14ac:dyDescent="0.25">
      <c r="B21" s="5" t="s">
        <v>14</v>
      </c>
      <c r="C21" s="25">
        <v>0</v>
      </c>
    </row>
    <row r="22" spans="2:3" ht="17.25" thickBot="1" x14ac:dyDescent="0.25">
      <c r="B22" s="5" t="s">
        <v>15</v>
      </c>
      <c r="C22" s="25">
        <v>0</v>
      </c>
    </row>
    <row r="23" spans="2:3" ht="26.25" thickBot="1" x14ac:dyDescent="0.25">
      <c r="B23" s="5" t="s">
        <v>16</v>
      </c>
      <c r="C23" s="25">
        <v>53.118983555046583</v>
      </c>
    </row>
    <row r="24" spans="2:3" ht="17.25" thickBot="1" x14ac:dyDescent="0.25">
      <c r="B24" s="5" t="s">
        <v>17</v>
      </c>
      <c r="C24" s="25">
        <v>62.989176323690586</v>
      </c>
    </row>
    <row r="25" spans="2:3" ht="26.25" thickBot="1" x14ac:dyDescent="0.25">
      <c r="B25" s="5" t="s">
        <v>18</v>
      </c>
      <c r="C25" s="25">
        <v>3.6238025002219536</v>
      </c>
    </row>
    <row r="26" spans="2:3" ht="17.25" thickBot="1" x14ac:dyDescent="0.25">
      <c r="B26" s="5" t="s">
        <v>19</v>
      </c>
      <c r="C26" s="25"/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5">
        <v>0</v>
      </c>
    </row>
    <row r="30" spans="2:3" ht="17.25" thickBot="1" x14ac:dyDescent="0.25">
      <c r="B30" s="5" t="s">
        <v>22</v>
      </c>
      <c r="C30" s="25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5">
        <v>150.16362660495912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39" thickBot="1" x14ac:dyDescent="0.25">
      <c r="B35" s="5" t="s">
        <v>63</v>
      </c>
      <c r="C35" s="34">
        <v>1.0136191711648294E-3</v>
      </c>
    </row>
    <row r="36" spans="2:3" ht="39" thickBot="1" x14ac:dyDescent="0.25">
      <c r="B36" s="5" t="s">
        <v>55</v>
      </c>
      <c r="C36" s="34">
        <v>1.321423269476138E-3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5">
        <v>113637.795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rightToLeft="1" workbookViewId="0">
      <selection activeCell="C6" sqref="C6:C38"/>
    </sheetView>
  </sheetViews>
  <sheetFormatPr defaultRowHeight="15" x14ac:dyDescent="0.25"/>
  <cols>
    <col min="2" max="2" width="37.75" style="13" customWidth="1"/>
    <col min="3" max="3" width="35.125" style="7" customWidth="1"/>
  </cols>
  <sheetData>
    <row r="1" spans="2:6" ht="16.5" x14ac:dyDescent="0.25">
      <c r="B1" s="15" t="s">
        <v>93</v>
      </c>
    </row>
    <row r="2" spans="2:6" x14ac:dyDescent="0.25">
      <c r="B2" s="14"/>
    </row>
    <row r="3" spans="2:6" ht="15.75" thickBot="1" x14ac:dyDescent="0.3">
      <c r="B3" s="1" t="s">
        <v>96</v>
      </c>
    </row>
    <row r="4" spans="2:6" thickBot="1" x14ac:dyDescent="0.25">
      <c r="B4" s="3" t="s">
        <v>86</v>
      </c>
      <c r="C4" s="2" t="s">
        <v>0</v>
      </c>
    </row>
    <row r="5" spans="2:6" ht="17.25" thickBot="1" x14ac:dyDescent="0.25">
      <c r="B5" s="11" t="s">
        <v>1</v>
      </c>
      <c r="C5" s="8"/>
      <c r="F5" s="36"/>
    </row>
    <row r="6" spans="2:6" ht="17.25" thickBot="1" x14ac:dyDescent="0.25">
      <c r="B6" s="5" t="s">
        <v>2</v>
      </c>
      <c r="C6" s="29">
        <v>0</v>
      </c>
      <c r="F6" s="37"/>
    </row>
    <row r="7" spans="2:6" ht="17.25" thickBot="1" x14ac:dyDescent="0.25">
      <c r="B7" s="5" t="s">
        <v>3</v>
      </c>
      <c r="C7" s="29">
        <v>3.0616671979999994</v>
      </c>
      <c r="F7" s="37"/>
    </row>
    <row r="8" spans="2:6" ht="17.25" thickBot="1" x14ac:dyDescent="0.25">
      <c r="B8" s="5"/>
      <c r="C8" s="21"/>
      <c r="F8" s="36"/>
    </row>
    <row r="9" spans="2:6" ht="17.25" thickBot="1" x14ac:dyDescent="0.25">
      <c r="B9" s="11" t="s">
        <v>4</v>
      </c>
      <c r="C9" s="21"/>
      <c r="F9" s="36"/>
    </row>
    <row r="10" spans="2:6" ht="17.25" thickBot="1" x14ac:dyDescent="0.25">
      <c r="B10" s="5" t="s">
        <v>5</v>
      </c>
      <c r="C10" s="25">
        <v>0</v>
      </c>
    </row>
    <row r="11" spans="2:6" ht="17.25" thickBot="1" x14ac:dyDescent="0.25">
      <c r="B11" s="5" t="s">
        <v>6</v>
      </c>
      <c r="C11" s="29">
        <v>0</v>
      </c>
    </row>
    <row r="12" spans="2:6" ht="17.25" thickBot="1" x14ac:dyDescent="0.25">
      <c r="B12" s="5"/>
      <c r="C12" s="21"/>
    </row>
    <row r="13" spans="2:6" ht="17.25" thickBot="1" x14ac:dyDescent="0.25">
      <c r="B13" s="11" t="s">
        <v>7</v>
      </c>
      <c r="C13" s="21"/>
    </row>
    <row r="14" spans="2:6" ht="26.25" thickBot="1" x14ac:dyDescent="0.25">
      <c r="B14" s="5" t="s">
        <v>8</v>
      </c>
      <c r="C14" s="25">
        <v>0</v>
      </c>
    </row>
    <row r="15" spans="2:6" ht="17.25" thickBot="1" x14ac:dyDescent="0.25">
      <c r="B15" s="5" t="s">
        <v>9</v>
      </c>
      <c r="C15" s="25">
        <v>0</v>
      </c>
    </row>
    <row r="16" spans="2:6" ht="17.25" thickBot="1" x14ac:dyDescent="0.25">
      <c r="B16" s="5" t="s">
        <v>10</v>
      </c>
      <c r="C16" s="25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5">
        <v>0</v>
      </c>
    </row>
    <row r="20" spans="2:3" ht="17.25" thickBot="1" x14ac:dyDescent="0.25">
      <c r="B20" s="5" t="s">
        <v>13</v>
      </c>
      <c r="C20" s="25">
        <v>0</v>
      </c>
    </row>
    <row r="21" spans="2:3" ht="17.25" thickBot="1" x14ac:dyDescent="0.25">
      <c r="B21" s="5" t="s">
        <v>14</v>
      </c>
      <c r="C21" s="25">
        <v>0</v>
      </c>
    </row>
    <row r="22" spans="2:3" ht="17.25" thickBot="1" x14ac:dyDescent="0.25">
      <c r="B22" s="5" t="s">
        <v>15</v>
      </c>
      <c r="C22" s="25">
        <v>0</v>
      </c>
    </row>
    <row r="23" spans="2:3" ht="17.25" thickBot="1" x14ac:dyDescent="0.25">
      <c r="B23" s="5" t="s">
        <v>16</v>
      </c>
      <c r="C23" s="25">
        <v>0</v>
      </c>
    </row>
    <row r="24" spans="2:3" ht="17.25" thickBot="1" x14ac:dyDescent="0.25">
      <c r="B24" s="5" t="s">
        <v>17</v>
      </c>
      <c r="C24" s="25">
        <v>0</v>
      </c>
    </row>
    <row r="25" spans="2:3" ht="17.25" thickBot="1" x14ac:dyDescent="0.25">
      <c r="B25" s="5" t="s">
        <v>18</v>
      </c>
      <c r="C25" s="29">
        <v>0</v>
      </c>
    </row>
    <row r="26" spans="2:3" ht="17.25" thickBot="1" x14ac:dyDescent="0.25">
      <c r="B26" s="5" t="s">
        <v>19</v>
      </c>
      <c r="C26" s="29">
        <v>0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5">
        <v>0</v>
      </c>
    </row>
    <row r="30" spans="2:3" ht="17.25" thickBot="1" x14ac:dyDescent="0.25">
      <c r="B30" s="5" t="s">
        <v>22</v>
      </c>
      <c r="C30" s="25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5">
        <v>3.0616671979999994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39" thickBot="1" x14ac:dyDescent="0.25">
      <c r="B35" s="5" t="s">
        <v>63</v>
      </c>
      <c r="C35" s="34">
        <v>0</v>
      </c>
    </row>
    <row r="36" spans="2:3" ht="39" thickBot="1" x14ac:dyDescent="0.25">
      <c r="B36" s="5" t="s">
        <v>55</v>
      </c>
      <c r="C36" s="34">
        <v>2.9588092824476718E-3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5">
        <v>1034.7632800000001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C6" sqref="C6:C38"/>
    </sheetView>
  </sheetViews>
  <sheetFormatPr defaultRowHeight="15" x14ac:dyDescent="0.25"/>
  <cols>
    <col min="2" max="2" width="37" style="13" customWidth="1"/>
    <col min="3" max="3" width="37.125" style="7" customWidth="1"/>
  </cols>
  <sheetData>
    <row r="1" spans="2:3" ht="16.5" x14ac:dyDescent="0.25">
      <c r="B1" s="15" t="s">
        <v>95</v>
      </c>
    </row>
    <row r="2" spans="2:3" x14ac:dyDescent="0.25">
      <c r="B2" s="14"/>
    </row>
    <row r="3" spans="2:3" ht="15.75" thickBot="1" x14ac:dyDescent="0.3">
      <c r="B3" s="1" t="s">
        <v>96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9">
        <v>0</v>
      </c>
    </row>
    <row r="7" spans="2:3" ht="17.25" thickBot="1" x14ac:dyDescent="0.25">
      <c r="B7" s="5" t="s">
        <v>3</v>
      </c>
      <c r="C7" s="29">
        <v>4.0478299999999896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5">
        <v>0</v>
      </c>
    </row>
    <row r="11" spans="2:3" ht="17.25" thickBot="1" x14ac:dyDescent="0.25">
      <c r="B11" s="5" t="s">
        <v>6</v>
      </c>
      <c r="C11" s="29">
        <v>0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5">
        <v>0</v>
      </c>
    </row>
    <row r="15" spans="2:3" ht="17.25" thickBot="1" x14ac:dyDescent="0.25">
      <c r="B15" s="5" t="s">
        <v>9</v>
      </c>
      <c r="C15" s="25">
        <v>0</v>
      </c>
    </row>
    <row r="16" spans="2:3" ht="17.25" thickBot="1" x14ac:dyDescent="0.25">
      <c r="B16" s="5" t="s">
        <v>10</v>
      </c>
      <c r="C16" s="25">
        <v>0</v>
      </c>
    </row>
    <row r="17" spans="2:3" ht="17.25" thickBot="1" x14ac:dyDescent="0.25">
      <c r="B17" s="5"/>
      <c r="C17" s="8"/>
    </row>
    <row r="18" spans="2:3" ht="17.25" thickBot="1" x14ac:dyDescent="0.25">
      <c r="B18" s="11" t="s">
        <v>11</v>
      </c>
      <c r="C18" s="8"/>
    </row>
    <row r="19" spans="2:3" ht="17.25" thickBot="1" x14ac:dyDescent="0.25">
      <c r="B19" s="5" t="s">
        <v>12</v>
      </c>
      <c r="C19" s="25">
        <v>0</v>
      </c>
    </row>
    <row r="20" spans="2:3" ht="17.25" thickBot="1" x14ac:dyDescent="0.25">
      <c r="B20" s="5" t="s">
        <v>13</v>
      </c>
      <c r="C20" s="25">
        <v>0</v>
      </c>
    </row>
    <row r="21" spans="2:3" ht="17.25" thickBot="1" x14ac:dyDescent="0.25">
      <c r="B21" s="5" t="s">
        <v>14</v>
      </c>
      <c r="C21" s="25">
        <v>0</v>
      </c>
    </row>
    <row r="22" spans="2:3" ht="17.25" thickBot="1" x14ac:dyDescent="0.25">
      <c r="B22" s="5" t="s">
        <v>15</v>
      </c>
      <c r="C22" s="25">
        <v>0</v>
      </c>
    </row>
    <row r="23" spans="2:3" ht="17.25" thickBot="1" x14ac:dyDescent="0.25">
      <c r="B23" s="5" t="s">
        <v>16</v>
      </c>
      <c r="C23" s="29">
        <v>0</v>
      </c>
    </row>
    <row r="24" spans="2:3" ht="17.25" thickBot="1" x14ac:dyDescent="0.25">
      <c r="B24" s="5" t="s">
        <v>17</v>
      </c>
      <c r="C24" s="25">
        <v>0</v>
      </c>
    </row>
    <row r="25" spans="2:3" ht="17.25" thickBot="1" x14ac:dyDescent="0.25">
      <c r="B25" s="5" t="s">
        <v>18</v>
      </c>
      <c r="C25" s="25">
        <v>0</v>
      </c>
    </row>
    <row r="26" spans="2:3" ht="17.25" thickBot="1" x14ac:dyDescent="0.25">
      <c r="B26" s="5" t="s">
        <v>19</v>
      </c>
      <c r="C26" s="25">
        <v>0</v>
      </c>
    </row>
    <row r="27" spans="2:3" ht="17.25" thickBot="1" x14ac:dyDescent="0.25">
      <c r="B27" s="5"/>
      <c r="C27" s="8"/>
    </row>
    <row r="28" spans="2:3" ht="17.25" thickBot="1" x14ac:dyDescent="0.25">
      <c r="B28" s="11" t="s">
        <v>20</v>
      </c>
      <c r="C28" s="8"/>
    </row>
    <row r="29" spans="2:3" ht="17.25" thickBot="1" x14ac:dyDescent="0.25">
      <c r="B29" s="5" t="s">
        <v>21</v>
      </c>
      <c r="C29" s="25">
        <v>0</v>
      </c>
    </row>
    <row r="30" spans="2:3" ht="17.25" thickBot="1" x14ac:dyDescent="0.25">
      <c r="B30" s="5" t="s">
        <v>22</v>
      </c>
      <c r="C30" s="25">
        <v>0</v>
      </c>
    </row>
    <row r="31" spans="2:3" ht="17.25" thickBot="1" x14ac:dyDescent="0.25">
      <c r="B31" s="5"/>
      <c r="C31" s="8"/>
    </row>
    <row r="32" spans="2:3" ht="17.25" thickBot="1" x14ac:dyDescent="0.25">
      <c r="B32" s="11" t="s">
        <v>54</v>
      </c>
      <c r="C32" s="25">
        <v>4.0478299999999896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39" thickBot="1" x14ac:dyDescent="0.25">
      <c r="B35" s="5" t="s">
        <v>63</v>
      </c>
      <c r="C35" s="34">
        <v>0</v>
      </c>
    </row>
    <row r="36" spans="2:3" ht="39" thickBot="1" x14ac:dyDescent="0.25">
      <c r="B36" s="5" t="s">
        <v>55</v>
      </c>
      <c r="C36" s="34">
        <v>5.9192353276180771E-4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8">
        <v>6838.4339800000007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C6" sqref="C6:C38"/>
    </sheetView>
  </sheetViews>
  <sheetFormatPr defaultRowHeight="15" x14ac:dyDescent="0.25"/>
  <cols>
    <col min="2" max="2" width="44.875" style="13" customWidth="1"/>
    <col min="3" max="3" width="27.875" style="7" customWidth="1"/>
  </cols>
  <sheetData>
    <row r="1" spans="2:3" ht="16.5" x14ac:dyDescent="0.25">
      <c r="B1" s="15" t="s">
        <v>99</v>
      </c>
    </row>
    <row r="2" spans="2:3" x14ac:dyDescent="0.25">
      <c r="B2" s="14"/>
    </row>
    <row r="3" spans="2:3" ht="15.75" thickBot="1" x14ac:dyDescent="0.3">
      <c r="B3" s="1" t="s">
        <v>96</v>
      </c>
    </row>
    <row r="4" spans="2:3" thickBot="1" x14ac:dyDescent="0.25">
      <c r="B4" s="3" t="s">
        <v>86</v>
      </c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9">
        <v>0</v>
      </c>
    </row>
    <row r="7" spans="2:3" ht="17.25" thickBot="1" x14ac:dyDescent="0.25">
      <c r="B7" s="5" t="s">
        <v>3</v>
      </c>
      <c r="C7" s="29">
        <v>15.652501450000065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5">
        <v>0</v>
      </c>
    </row>
    <row r="11" spans="2:3" ht="17.25" thickBot="1" x14ac:dyDescent="0.25">
      <c r="B11" s="5" t="s">
        <v>6</v>
      </c>
      <c r="C11" s="29">
        <v>0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5">
        <v>0</v>
      </c>
    </row>
    <row r="15" spans="2:3" ht="17.25" thickBot="1" x14ac:dyDescent="0.25">
      <c r="B15" s="5" t="s">
        <v>9</v>
      </c>
      <c r="C15" s="25">
        <v>0</v>
      </c>
    </row>
    <row r="16" spans="2:3" ht="17.25" thickBot="1" x14ac:dyDescent="0.25">
      <c r="B16" s="5" t="s">
        <v>10</v>
      </c>
      <c r="C16" s="25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5">
        <v>0</v>
      </c>
    </row>
    <row r="20" spans="2:3" ht="17.25" thickBot="1" x14ac:dyDescent="0.25">
      <c r="B20" s="5" t="s">
        <v>13</v>
      </c>
      <c r="C20" s="25">
        <v>0</v>
      </c>
    </row>
    <row r="21" spans="2:3" ht="17.25" thickBot="1" x14ac:dyDescent="0.25">
      <c r="B21" s="5" t="s">
        <v>14</v>
      </c>
      <c r="C21" s="25">
        <v>0</v>
      </c>
    </row>
    <row r="22" spans="2:3" ht="17.25" thickBot="1" x14ac:dyDescent="0.25">
      <c r="B22" s="5" t="s">
        <v>15</v>
      </c>
      <c r="C22" s="25">
        <v>0</v>
      </c>
    </row>
    <row r="23" spans="2:3" ht="17.25" thickBot="1" x14ac:dyDescent="0.25">
      <c r="B23" s="5" t="s">
        <v>16</v>
      </c>
      <c r="C23" s="25">
        <v>1.6947798297917809</v>
      </c>
    </row>
    <row r="24" spans="2:3" ht="17.25" thickBot="1" x14ac:dyDescent="0.25">
      <c r="B24" s="5" t="s">
        <v>17</v>
      </c>
      <c r="C24" s="25">
        <v>0</v>
      </c>
    </row>
    <row r="25" spans="2:3" ht="17.25" thickBot="1" x14ac:dyDescent="0.25">
      <c r="B25" s="5" t="s">
        <v>18</v>
      </c>
      <c r="C25" s="25">
        <v>0</v>
      </c>
    </row>
    <row r="26" spans="2:3" ht="17.25" thickBot="1" x14ac:dyDescent="0.25">
      <c r="B26" s="5" t="s">
        <v>19</v>
      </c>
      <c r="C26" s="25">
        <v>0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5">
        <v>0</v>
      </c>
    </row>
    <row r="30" spans="2:3" ht="17.25" thickBot="1" x14ac:dyDescent="0.25">
      <c r="B30" s="5" t="s">
        <v>22</v>
      </c>
      <c r="C30" s="25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5">
        <v>17.347281279791847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63</v>
      </c>
      <c r="C35" s="34">
        <v>1.5910553963600871E-5</v>
      </c>
    </row>
    <row r="36" spans="2:3" ht="26.25" thickBot="1" x14ac:dyDescent="0.25">
      <c r="B36" s="5" t="s">
        <v>55</v>
      </c>
      <c r="C36" s="34">
        <v>2.2811455417335428E-4</v>
      </c>
    </row>
    <row r="37" spans="2:3" ht="15" customHeight="1" thickBot="1" x14ac:dyDescent="0.25">
      <c r="B37" s="5"/>
      <c r="C37" s="8"/>
    </row>
    <row r="38" spans="2:3" ht="15" customHeight="1" thickBot="1" x14ac:dyDescent="0.25">
      <c r="B38" s="5" t="s">
        <v>24</v>
      </c>
      <c r="C38" s="25">
        <v>76046.358999999997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44"/>
  <sheetViews>
    <sheetView rightToLeft="1" workbookViewId="0">
      <selection activeCell="C27" sqref="C27"/>
    </sheetView>
  </sheetViews>
  <sheetFormatPr defaultColWidth="37.25" defaultRowHeight="15" x14ac:dyDescent="0.25"/>
  <cols>
    <col min="1" max="1" width="10.375" customWidth="1"/>
    <col min="2" max="2" width="55" style="9" bestFit="1" customWidth="1"/>
    <col min="3" max="3" width="14.25" style="19" customWidth="1"/>
  </cols>
  <sheetData>
    <row r="1" spans="2:5" ht="16.5" x14ac:dyDescent="0.25">
      <c r="B1" s="15" t="s">
        <v>58</v>
      </c>
    </row>
    <row r="2" spans="2:5" x14ac:dyDescent="0.25">
      <c r="B2" s="14" t="s">
        <v>59</v>
      </c>
    </row>
    <row r="3" spans="2:5" ht="15.75" thickBot="1" x14ac:dyDescent="0.3">
      <c r="B3" s="1" t="s">
        <v>97</v>
      </c>
    </row>
    <row r="4" spans="2:5" thickBot="1" x14ac:dyDescent="0.25">
      <c r="B4" s="3"/>
      <c r="C4" s="20" t="s">
        <v>0</v>
      </c>
    </row>
    <row r="5" spans="2:5" ht="17.25" thickBot="1" x14ac:dyDescent="0.25">
      <c r="B5" s="4" t="s">
        <v>25</v>
      </c>
      <c r="C5" s="21"/>
    </row>
    <row r="6" spans="2:5" ht="17.25" thickBot="1" x14ac:dyDescent="0.25">
      <c r="B6" s="4" t="s">
        <v>26</v>
      </c>
      <c r="C6" s="21"/>
    </row>
    <row r="7" spans="2:5" ht="17.25" thickBot="1" x14ac:dyDescent="0.25">
      <c r="B7" s="5" t="s">
        <v>67</v>
      </c>
      <c r="C7" s="29">
        <v>547.53593064567985</v>
      </c>
      <c r="E7" s="22"/>
    </row>
    <row r="8" spans="2:5" ht="17.25" thickBot="1" x14ac:dyDescent="0.25">
      <c r="B8" s="4" t="s">
        <v>27</v>
      </c>
      <c r="C8" s="21"/>
    </row>
    <row r="9" spans="2:5" ht="17.25" thickBot="1" x14ac:dyDescent="0.25">
      <c r="B9" s="5" t="s">
        <v>66</v>
      </c>
      <c r="C9" s="29">
        <v>1946.0613084720001</v>
      </c>
      <c r="D9" s="26"/>
    </row>
    <row r="10" spans="2:5" ht="17.25" thickBot="1" x14ac:dyDescent="0.25">
      <c r="B10" s="10" t="s">
        <v>64</v>
      </c>
      <c r="C10" s="29">
        <v>167.40794769599998</v>
      </c>
      <c r="D10" s="26"/>
    </row>
    <row r="11" spans="2:5" ht="17.25" thickBot="1" x14ac:dyDescent="0.25">
      <c r="B11" s="10" t="s">
        <v>65</v>
      </c>
      <c r="C11" s="29">
        <v>103.5</v>
      </c>
      <c r="D11" s="26"/>
    </row>
    <row r="12" spans="2:5" ht="17.25" thickBot="1" x14ac:dyDescent="0.25">
      <c r="B12" s="10" t="s">
        <v>100</v>
      </c>
      <c r="C12" s="29">
        <v>28.635000000000002</v>
      </c>
      <c r="D12" s="26"/>
    </row>
    <row r="13" spans="2:5" ht="17.25" thickBot="1" x14ac:dyDescent="0.25">
      <c r="B13" s="10" t="s">
        <v>101</v>
      </c>
      <c r="C13" s="29">
        <v>26.556000000000001</v>
      </c>
      <c r="D13" s="26"/>
    </row>
    <row r="14" spans="2:5" ht="17.25" thickBot="1" x14ac:dyDescent="0.25">
      <c r="B14" s="10" t="s">
        <v>82</v>
      </c>
      <c r="C14" s="29">
        <v>181.35713093951401</v>
      </c>
      <c r="D14" s="26"/>
    </row>
    <row r="15" spans="2:5" ht="15.75" customHeight="1" thickBot="1" x14ac:dyDescent="0.25">
      <c r="B15" s="10" t="s">
        <v>85</v>
      </c>
      <c r="C15" s="29">
        <v>88.358000000000004</v>
      </c>
      <c r="D15" s="26"/>
    </row>
    <row r="16" spans="2:5" ht="15.75" customHeight="1" thickBot="1" x14ac:dyDescent="0.25">
      <c r="B16" s="10" t="s">
        <v>102</v>
      </c>
      <c r="C16" s="29">
        <v>19.535</v>
      </c>
      <c r="D16" s="26"/>
    </row>
    <row r="17" spans="2:5" ht="15.75" customHeight="1" thickBot="1" x14ac:dyDescent="0.25">
      <c r="B17" s="10" t="s">
        <v>69</v>
      </c>
      <c r="C17" s="29">
        <v>37</v>
      </c>
      <c r="D17" s="26"/>
    </row>
    <row r="18" spans="2:5" ht="17.25" thickBot="1" x14ac:dyDescent="0.25">
      <c r="B18" s="4" t="s">
        <v>28</v>
      </c>
      <c r="C18" s="31">
        <f>C17+C11+C10+C9+C7+C15+C14+C13+C12+C16</f>
        <v>3145.9463177531939</v>
      </c>
      <c r="E18" s="32"/>
    </row>
    <row r="19" spans="2:5" ht="17.25" thickBot="1" x14ac:dyDescent="0.25">
      <c r="B19" s="11"/>
      <c r="C19" s="21"/>
    </row>
    <row r="20" spans="2:5" ht="17.25" thickBot="1" x14ac:dyDescent="0.25">
      <c r="B20" s="4" t="s">
        <v>29</v>
      </c>
      <c r="C20" s="21"/>
    </row>
    <row r="21" spans="2:5" ht="16.5" customHeight="1" thickBot="1" x14ac:dyDescent="0.25">
      <c r="B21" s="4" t="s">
        <v>26</v>
      </c>
      <c r="C21" s="21"/>
    </row>
    <row r="22" spans="2:5" ht="17.25" thickBot="1" x14ac:dyDescent="0.25">
      <c r="B22" s="4" t="s">
        <v>27</v>
      </c>
      <c r="C22" s="21"/>
    </row>
    <row r="23" spans="2:5" ht="17.25" thickBot="1" x14ac:dyDescent="0.25">
      <c r="B23" s="5" t="s">
        <v>66</v>
      </c>
      <c r="C23" s="25">
        <v>496</v>
      </c>
    </row>
    <row r="24" spans="2:5" ht="17.25" thickBot="1" x14ac:dyDescent="0.25">
      <c r="B24" s="4" t="s">
        <v>30</v>
      </c>
      <c r="C24" s="23">
        <v>496</v>
      </c>
    </row>
    <row r="25" spans="2:5" ht="17.25" thickBot="1" x14ac:dyDescent="0.25">
      <c r="B25" s="5"/>
      <c r="C25" s="21"/>
    </row>
    <row r="26" spans="2:5" ht="17.25" thickBot="1" x14ac:dyDescent="0.25">
      <c r="B26" s="4" t="s">
        <v>31</v>
      </c>
      <c r="C26" s="21"/>
    </row>
    <row r="27" spans="2:5" ht="17.25" thickBot="1" x14ac:dyDescent="0.25">
      <c r="B27" s="4" t="s">
        <v>32</v>
      </c>
      <c r="C27" s="31">
        <v>13.160139999999998</v>
      </c>
    </row>
    <row r="28" spans="2:5" ht="17.25" thickBot="1" x14ac:dyDescent="0.25">
      <c r="B28" s="4"/>
      <c r="C28" s="21"/>
    </row>
    <row r="29" spans="2:5" ht="17.25" thickBot="1" x14ac:dyDescent="0.25">
      <c r="B29" s="4" t="s">
        <v>33</v>
      </c>
      <c r="C29" s="21"/>
    </row>
    <row r="30" spans="2:5" ht="17.25" thickBot="1" x14ac:dyDescent="0.25">
      <c r="B30" s="4" t="s">
        <v>34</v>
      </c>
      <c r="C30" s="25">
        <v>0</v>
      </c>
    </row>
    <row r="31" spans="2:5" ht="17.25" thickBot="1" x14ac:dyDescent="0.25">
      <c r="B31" s="5"/>
      <c r="C31" s="21"/>
    </row>
    <row r="32" spans="2:5" ht="17.25" thickBot="1" x14ac:dyDescent="0.25">
      <c r="B32" s="4" t="s">
        <v>35</v>
      </c>
      <c r="C32" s="21"/>
    </row>
    <row r="33" spans="2:5" ht="17.25" thickBot="1" x14ac:dyDescent="0.25">
      <c r="B33" s="5" t="s">
        <v>81</v>
      </c>
      <c r="C33" s="25">
        <v>0</v>
      </c>
    </row>
    <row r="34" spans="2:5" ht="17.25" thickBot="1" x14ac:dyDescent="0.25">
      <c r="B34" s="4" t="s">
        <v>36</v>
      </c>
      <c r="C34" s="21"/>
    </row>
    <row r="35" spans="2:5" ht="17.25" thickBot="1" x14ac:dyDescent="0.25">
      <c r="B35" s="5"/>
      <c r="C35" s="21"/>
    </row>
    <row r="36" spans="2:5" ht="17.25" thickBot="1" x14ac:dyDescent="0.25">
      <c r="B36" s="4" t="s">
        <v>37</v>
      </c>
      <c r="C36" s="21"/>
    </row>
    <row r="37" spans="2:5" ht="17.25" thickBot="1" x14ac:dyDescent="0.25">
      <c r="B37" s="4" t="s">
        <v>38</v>
      </c>
      <c r="C37" s="25">
        <v>0</v>
      </c>
    </row>
    <row r="38" spans="2:5" ht="17.25" thickBot="1" x14ac:dyDescent="0.25">
      <c r="B38" s="5"/>
      <c r="C38" s="21"/>
    </row>
    <row r="39" spans="2:5" ht="17.25" thickBot="1" x14ac:dyDescent="0.25">
      <c r="B39" s="4" t="s">
        <v>39</v>
      </c>
      <c r="C39" s="25">
        <f>C24+C18+C27</f>
        <v>3655.1064577531938</v>
      </c>
    </row>
    <row r="40" spans="2:5" ht="17.25" thickBot="1" x14ac:dyDescent="0.25">
      <c r="B40" s="4" t="s">
        <v>40</v>
      </c>
      <c r="C40" s="24">
        <f>'נספח 1'!C38</f>
        <v>10322175.66471</v>
      </c>
    </row>
    <row r="44" spans="2:5" x14ac:dyDescent="0.25">
      <c r="E44" s="22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rightToLeft="1" workbookViewId="0">
      <selection activeCell="C56" sqref="C56"/>
    </sheetView>
  </sheetViews>
  <sheetFormatPr defaultColWidth="28.875" defaultRowHeight="15" x14ac:dyDescent="0.25"/>
  <cols>
    <col min="1" max="1" width="8.625" customWidth="1"/>
    <col min="2" max="2" width="32.875" style="9" customWidth="1"/>
    <col min="3" max="3" width="28.875" style="19"/>
  </cols>
  <sheetData>
    <row r="1" spans="2:4" ht="16.5" x14ac:dyDescent="0.25">
      <c r="B1" s="15" t="s">
        <v>58</v>
      </c>
    </row>
    <row r="2" spans="2:4" x14ac:dyDescent="0.25">
      <c r="B2" s="14" t="s">
        <v>59</v>
      </c>
    </row>
    <row r="3" spans="2:4" ht="15.75" thickBot="1" x14ac:dyDescent="0.3">
      <c r="B3" s="1" t="s">
        <v>98</v>
      </c>
    </row>
    <row r="4" spans="2:4" thickBot="1" x14ac:dyDescent="0.25">
      <c r="B4" s="3"/>
      <c r="C4" s="20" t="s">
        <v>0</v>
      </c>
    </row>
    <row r="5" spans="2:4" ht="17.25" thickBot="1" x14ac:dyDescent="0.25">
      <c r="B5" s="4" t="s">
        <v>72</v>
      </c>
      <c r="C5" s="21"/>
    </row>
    <row r="6" spans="2:4" ht="17.25" thickBot="1" x14ac:dyDescent="0.25">
      <c r="B6" s="10" t="s">
        <v>73</v>
      </c>
      <c r="C6" s="29">
        <v>442.83499999999998</v>
      </c>
    </row>
    <row r="7" spans="2:4" ht="15.75" customHeight="1" thickBot="1" x14ac:dyDescent="0.25">
      <c r="B7" s="5" t="s">
        <v>74</v>
      </c>
      <c r="C7" s="29">
        <v>3934.3</v>
      </c>
      <c r="D7" s="26"/>
    </row>
    <row r="8" spans="2:4" ht="15.75" customHeight="1" thickBot="1" x14ac:dyDescent="0.25">
      <c r="B8" s="4" t="s">
        <v>71</v>
      </c>
      <c r="C8" s="29">
        <v>0</v>
      </c>
      <c r="D8" s="26"/>
    </row>
    <row r="9" spans="2:4" ht="15.75" customHeight="1" thickBot="1" x14ac:dyDescent="0.25">
      <c r="B9" s="10" t="s">
        <v>75</v>
      </c>
      <c r="C9" s="29">
        <v>157.357</v>
      </c>
      <c r="D9" s="26"/>
    </row>
    <row r="10" spans="2:4" ht="15.75" customHeight="1" thickBot="1" x14ac:dyDescent="0.25">
      <c r="B10" s="10" t="s">
        <v>76</v>
      </c>
      <c r="C10" s="29">
        <v>151.02000000000001</v>
      </c>
      <c r="D10" s="26"/>
    </row>
    <row r="11" spans="2:4" ht="15.75" customHeight="1" thickBot="1" x14ac:dyDescent="0.25">
      <c r="B11" s="10" t="s">
        <v>77</v>
      </c>
      <c r="C11" s="29">
        <v>87.745999999999995</v>
      </c>
      <c r="D11" s="26"/>
    </row>
    <row r="12" spans="2:4" ht="15.75" customHeight="1" thickBot="1" x14ac:dyDescent="0.25">
      <c r="B12" s="10" t="s">
        <v>78</v>
      </c>
      <c r="C12" s="29">
        <v>121.995</v>
      </c>
      <c r="D12" s="26"/>
    </row>
    <row r="13" spans="2:4" ht="15.75" customHeight="1" thickBot="1" x14ac:dyDescent="0.25">
      <c r="B13" s="10" t="s">
        <v>79</v>
      </c>
      <c r="C13" s="29">
        <v>234.03700000000001</v>
      </c>
      <c r="D13" s="26"/>
    </row>
    <row r="14" spans="2:4" ht="15.75" customHeight="1" thickBot="1" x14ac:dyDescent="0.25">
      <c r="B14" s="10" t="s">
        <v>80</v>
      </c>
      <c r="C14" s="29">
        <v>413</v>
      </c>
      <c r="D14" s="26"/>
    </row>
    <row r="15" spans="2:4" ht="15.75" customHeight="1" thickBot="1" x14ac:dyDescent="0.25">
      <c r="B15" s="10" t="s">
        <v>69</v>
      </c>
      <c r="C15" s="29">
        <v>199.27600000000001</v>
      </c>
      <c r="D15" s="26"/>
    </row>
    <row r="16" spans="2:4" ht="17.25" thickBot="1" x14ac:dyDescent="0.25">
      <c r="B16" s="4" t="s">
        <v>41</v>
      </c>
      <c r="C16" s="25">
        <f>SUM(C6:C15)</f>
        <v>5741.5660000000007</v>
      </c>
    </row>
    <row r="17" spans="1:4" ht="17.25" thickBot="1" x14ac:dyDescent="0.25">
      <c r="B17" s="5"/>
      <c r="C17" s="21"/>
    </row>
    <row r="18" spans="1:4" ht="17.25" thickBot="1" x14ac:dyDescent="0.25">
      <c r="B18" s="4" t="s">
        <v>42</v>
      </c>
      <c r="C18" s="25">
        <v>0</v>
      </c>
    </row>
    <row r="19" spans="1:4" ht="17.25" thickBot="1" x14ac:dyDescent="0.25">
      <c r="B19" s="4" t="s">
        <v>43</v>
      </c>
      <c r="C19" s="21">
        <v>0</v>
      </c>
    </row>
    <row r="20" spans="1:4" ht="17.25" thickBot="1" x14ac:dyDescent="0.25">
      <c r="B20" s="5"/>
      <c r="C20" s="21"/>
    </row>
    <row r="21" spans="1:4" ht="17.25" thickBot="1" x14ac:dyDescent="0.25">
      <c r="B21" s="4" t="s">
        <v>44</v>
      </c>
      <c r="C21" s="21">
        <v>0</v>
      </c>
    </row>
    <row r="22" spans="1:4" ht="17.25" thickBot="1" x14ac:dyDescent="0.25">
      <c r="B22" s="4" t="s">
        <v>45</v>
      </c>
      <c r="C22" s="21">
        <v>0</v>
      </c>
    </row>
    <row r="23" spans="1:4" ht="17.25" thickBot="1" x14ac:dyDescent="0.25">
      <c r="B23" s="5"/>
      <c r="C23" s="21"/>
    </row>
    <row r="24" spans="1:4" ht="14.25" customHeight="1" thickBot="1" x14ac:dyDescent="0.25">
      <c r="B24" s="6" t="s">
        <v>46</v>
      </c>
      <c r="C24" s="21"/>
    </row>
    <row r="25" spans="1:4" ht="17.25" thickBot="1" x14ac:dyDescent="0.25">
      <c r="B25" s="4" t="s">
        <v>47</v>
      </c>
      <c r="C25" s="21"/>
    </row>
    <row r="26" spans="1:4" ht="17.25" thickBot="1" x14ac:dyDescent="0.25">
      <c r="B26" s="4" t="s">
        <v>104</v>
      </c>
      <c r="C26" s="41">
        <v>1.61</v>
      </c>
    </row>
    <row r="27" spans="1:4" ht="17.25" thickBot="1" x14ac:dyDescent="0.25">
      <c r="B27" s="4" t="s">
        <v>105</v>
      </c>
      <c r="C27" s="41">
        <v>1.8365783052232878</v>
      </c>
    </row>
    <row r="28" spans="1:4" ht="17.25" thickBot="1" x14ac:dyDescent="0.25">
      <c r="B28" s="4" t="s">
        <v>74</v>
      </c>
      <c r="C28" s="25">
        <v>0</v>
      </c>
    </row>
    <row r="29" spans="1:4" ht="17.25" thickBot="1" x14ac:dyDescent="0.25">
      <c r="B29" s="4" t="s">
        <v>48</v>
      </c>
      <c r="C29" s="25"/>
    </row>
    <row r="30" spans="1:4" ht="17.25" thickBot="1" x14ac:dyDescent="0.25">
      <c r="A30" s="18"/>
      <c r="B30" s="10" t="s">
        <v>68</v>
      </c>
      <c r="C30" s="25">
        <v>217.52500000000001</v>
      </c>
      <c r="D30" s="26"/>
    </row>
    <row r="31" spans="1:4" ht="17.25" thickBot="1" x14ac:dyDescent="0.25">
      <c r="A31" s="27"/>
      <c r="B31" s="10" t="s">
        <v>61</v>
      </c>
      <c r="C31" s="25">
        <v>180.28299999999999</v>
      </c>
      <c r="D31" s="26"/>
    </row>
    <row r="32" spans="1:4" ht="17.25" thickBot="1" x14ac:dyDescent="0.25">
      <c r="A32" s="27"/>
      <c r="B32" s="10" t="s">
        <v>103</v>
      </c>
      <c r="C32" s="25">
        <v>297.74299999999999</v>
      </c>
      <c r="D32" s="26"/>
    </row>
    <row r="33" spans="1:5" ht="17.25" thickBot="1" x14ac:dyDescent="0.25">
      <c r="B33" s="10" t="s">
        <v>69</v>
      </c>
      <c r="C33" s="25">
        <v>639.92899999999997</v>
      </c>
      <c r="D33" s="26"/>
    </row>
    <row r="34" spans="1:5" ht="17.25" thickBot="1" x14ac:dyDescent="0.25">
      <c r="B34" s="4" t="s">
        <v>49</v>
      </c>
      <c r="C34" s="29">
        <f>SUM(C26:C33)</f>
        <v>1338.9265783052233</v>
      </c>
      <c r="D34" s="26"/>
    </row>
    <row r="35" spans="1:5" ht="17.25" thickBot="1" x14ac:dyDescent="0.25">
      <c r="B35" s="5"/>
      <c r="C35" s="21"/>
      <c r="D35" s="26"/>
    </row>
    <row r="36" spans="1:5" ht="17.25" thickBot="1" x14ac:dyDescent="0.25">
      <c r="B36" s="4" t="s">
        <v>50</v>
      </c>
      <c r="C36" s="21"/>
      <c r="D36" s="26"/>
    </row>
    <row r="37" spans="1:5" ht="17.25" thickBot="1" x14ac:dyDescent="0.25">
      <c r="B37" s="4" t="s">
        <v>51</v>
      </c>
      <c r="C37" s="21"/>
      <c r="D37" s="26"/>
    </row>
    <row r="38" spans="1:5" ht="17.25" thickBot="1" x14ac:dyDescent="0.25">
      <c r="B38" s="10" t="s">
        <v>56</v>
      </c>
      <c r="C38" s="29">
        <v>24.516999999999999</v>
      </c>
      <c r="D38" s="26"/>
    </row>
    <row r="39" spans="1:5" ht="17.25" thickBot="1" x14ac:dyDescent="0.25">
      <c r="B39" s="10" t="s">
        <v>84</v>
      </c>
      <c r="C39" s="29">
        <v>36.732999999999997</v>
      </c>
      <c r="D39" s="26"/>
    </row>
    <row r="40" spans="1:5" ht="17.25" thickBot="1" x14ac:dyDescent="0.25">
      <c r="B40" s="5" t="s">
        <v>74</v>
      </c>
      <c r="C40" s="39">
        <v>-213.63200000000001</v>
      </c>
      <c r="D40" s="26"/>
    </row>
    <row r="41" spans="1:5" ht="17.25" thickBot="1" x14ac:dyDescent="0.25">
      <c r="B41" s="4" t="s">
        <v>52</v>
      </c>
      <c r="C41" s="29">
        <v>0</v>
      </c>
      <c r="D41" s="26"/>
    </row>
    <row r="42" spans="1:5" ht="17.25" thickBot="1" x14ac:dyDescent="0.25">
      <c r="B42" s="10" t="s">
        <v>83</v>
      </c>
      <c r="C42" s="29">
        <v>14.340999999999999</v>
      </c>
      <c r="D42" s="26"/>
    </row>
    <row r="43" spans="1:5" ht="17.25" thickBot="1" x14ac:dyDescent="0.25">
      <c r="A43" s="17"/>
      <c r="B43" s="10" t="s">
        <v>57</v>
      </c>
      <c r="C43" s="29">
        <v>75.322999999999993</v>
      </c>
      <c r="D43" s="26"/>
    </row>
    <row r="44" spans="1:5" ht="17.25" thickBot="1" x14ac:dyDescent="0.25">
      <c r="A44" s="17"/>
      <c r="B44" s="10" t="s">
        <v>62</v>
      </c>
      <c r="C44" s="29">
        <v>9.3439999999999994</v>
      </c>
      <c r="D44" s="26"/>
      <c r="E44" s="26"/>
    </row>
    <row r="45" spans="1:5" ht="17.25" thickBot="1" x14ac:dyDescent="0.25">
      <c r="B45" s="10" t="s">
        <v>69</v>
      </c>
      <c r="C45" s="25">
        <v>0</v>
      </c>
      <c r="D45" s="26"/>
    </row>
    <row r="46" spans="1:5" ht="17.25" thickBot="1" x14ac:dyDescent="0.25">
      <c r="B46" s="4" t="s">
        <v>70</v>
      </c>
      <c r="C46" s="40">
        <f>SUM(C38:C45)</f>
        <v>-53.374000000000002</v>
      </c>
      <c r="D46" s="26"/>
    </row>
    <row r="47" spans="1:5" ht="17.25" thickBot="1" x14ac:dyDescent="0.25">
      <c r="B47" s="4" t="s">
        <v>53</v>
      </c>
      <c r="C47" s="33">
        <f>C46+C34+C16</f>
        <v>7027.1185783052242</v>
      </c>
      <c r="D47" s="26"/>
    </row>
    <row r="48" spans="1:5" ht="17.25" thickBot="1" x14ac:dyDescent="0.25">
      <c r="B48" s="4" t="s">
        <v>40</v>
      </c>
      <c r="C48" s="25">
        <f>'נספח 1'!C38</f>
        <v>10322175.66471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workbookViewId="0">
      <selection activeCell="B2" sqref="B2"/>
    </sheetView>
  </sheetViews>
  <sheetFormatPr defaultRowHeight="15" x14ac:dyDescent="0.25"/>
  <cols>
    <col min="2" max="2" width="47.25" style="13" customWidth="1"/>
    <col min="3" max="3" width="32.875" style="7" customWidth="1"/>
  </cols>
  <sheetData>
    <row r="1" spans="2:3" ht="16.5" x14ac:dyDescent="0.25">
      <c r="B1" s="15" t="s">
        <v>58</v>
      </c>
    </row>
    <row r="2" spans="2:3" x14ac:dyDescent="0.25">
      <c r="B2" s="14"/>
    </row>
    <row r="3" spans="2:3" ht="15.75" thickBot="1" x14ac:dyDescent="0.3">
      <c r="B3" s="1" t="s">
        <v>96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9">
        <v>330.88090806517994</v>
      </c>
    </row>
    <row r="7" spans="2:3" ht="17.25" thickBot="1" x14ac:dyDescent="0.25">
      <c r="B7" s="5" t="s">
        <v>3</v>
      </c>
      <c r="C7" s="29">
        <v>1580.7631607235412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5">
        <v>0</v>
      </c>
    </row>
    <row r="11" spans="2:3" ht="17.25" thickBot="1" x14ac:dyDescent="0.25">
      <c r="B11" s="5" t="s">
        <v>6</v>
      </c>
      <c r="C11" s="29">
        <v>281.26399942200004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5">
        <v>12.204139999999999</v>
      </c>
    </row>
    <row r="15" spans="2:3" ht="17.25" thickBot="1" x14ac:dyDescent="0.25">
      <c r="B15" s="5" t="s">
        <v>9</v>
      </c>
      <c r="C15" s="25">
        <v>0</v>
      </c>
    </row>
    <row r="16" spans="2:3" ht="17.25" thickBot="1" x14ac:dyDescent="0.25">
      <c r="B16" s="5" t="s">
        <v>10</v>
      </c>
      <c r="C16" s="25">
        <v>0</v>
      </c>
    </row>
    <row r="17" spans="2:4" ht="17.25" thickBot="1" x14ac:dyDescent="0.25">
      <c r="B17" s="5"/>
      <c r="C17" s="21"/>
    </row>
    <row r="18" spans="2:4" ht="17.25" thickBot="1" x14ac:dyDescent="0.25">
      <c r="B18" s="11" t="s">
        <v>11</v>
      </c>
      <c r="C18" s="21"/>
    </row>
    <row r="19" spans="2:4" ht="17.25" thickBot="1" x14ac:dyDescent="0.25">
      <c r="B19" s="5" t="s">
        <v>12</v>
      </c>
      <c r="C19" s="29">
        <v>1085.6779604085048</v>
      </c>
    </row>
    <row r="20" spans="2:4" ht="17.25" thickBot="1" x14ac:dyDescent="0.25">
      <c r="B20" s="5" t="s">
        <v>13</v>
      </c>
      <c r="C20" s="29">
        <v>3602.5306540547135</v>
      </c>
    </row>
    <row r="21" spans="2:4" ht="17.25" thickBot="1" x14ac:dyDescent="0.25">
      <c r="B21" s="5" t="s">
        <v>14</v>
      </c>
      <c r="C21" s="25">
        <v>0</v>
      </c>
    </row>
    <row r="22" spans="2:4" ht="17.25" thickBot="1" x14ac:dyDescent="0.25">
      <c r="B22" s="5" t="s">
        <v>15</v>
      </c>
      <c r="C22" s="25">
        <v>0</v>
      </c>
    </row>
    <row r="23" spans="2:4" ht="17.25" thickBot="1" x14ac:dyDescent="0.25">
      <c r="B23" s="5" t="s">
        <v>16</v>
      </c>
      <c r="C23" s="38">
        <v>-179.50055498991784</v>
      </c>
    </row>
    <row r="24" spans="2:4" ht="17.25" thickBot="1" x14ac:dyDescent="0.25">
      <c r="B24" s="5" t="s">
        <v>17</v>
      </c>
      <c r="C24" s="25">
        <v>0</v>
      </c>
    </row>
    <row r="25" spans="2:4" ht="17.25" thickBot="1" x14ac:dyDescent="0.25">
      <c r="B25" s="5" t="s">
        <v>18</v>
      </c>
      <c r="C25" s="25">
        <v>0</v>
      </c>
    </row>
    <row r="26" spans="2:4" ht="17.25" thickBot="1" x14ac:dyDescent="0.25">
      <c r="B26" s="5" t="s">
        <v>19</v>
      </c>
      <c r="C26" s="29">
        <v>996.03846573128806</v>
      </c>
      <c r="D26" s="26"/>
    </row>
    <row r="27" spans="2:4" ht="17.25" thickBot="1" x14ac:dyDescent="0.25">
      <c r="B27" s="5"/>
      <c r="C27" s="21"/>
    </row>
    <row r="28" spans="2:4" ht="17.25" thickBot="1" x14ac:dyDescent="0.25">
      <c r="B28" s="11" t="s">
        <v>20</v>
      </c>
      <c r="C28" s="21"/>
    </row>
    <row r="29" spans="2:4" ht="17.25" thickBot="1" x14ac:dyDescent="0.25">
      <c r="B29" s="5" t="s">
        <v>21</v>
      </c>
      <c r="C29" s="25">
        <v>0</v>
      </c>
    </row>
    <row r="30" spans="2:4" ht="17.25" thickBot="1" x14ac:dyDescent="0.25">
      <c r="B30" s="5" t="s">
        <v>22</v>
      </c>
      <c r="C30" s="25">
        <v>0</v>
      </c>
    </row>
    <row r="31" spans="2:4" ht="17.25" thickBot="1" x14ac:dyDescent="0.25">
      <c r="B31" s="5"/>
      <c r="C31" s="21"/>
    </row>
    <row r="32" spans="2:4" ht="17.25" thickBot="1" x14ac:dyDescent="0.25">
      <c r="B32" s="11" t="s">
        <v>54</v>
      </c>
      <c r="C32" s="33">
        <v>7709.8587334153099</v>
      </c>
    </row>
    <row r="33" spans="1:3" ht="17.25" thickBot="1" x14ac:dyDescent="0.25">
      <c r="B33" s="12"/>
      <c r="C33" s="8"/>
    </row>
    <row r="34" spans="1:3" ht="17.25" thickBot="1" x14ac:dyDescent="0.25">
      <c r="B34" s="11" t="s">
        <v>23</v>
      </c>
      <c r="C34" s="8"/>
    </row>
    <row r="35" spans="1:3" ht="26.25" thickBot="1" x14ac:dyDescent="0.25">
      <c r="B35" s="5" t="s">
        <v>63</v>
      </c>
      <c r="C35" s="34">
        <v>1.0434315707701712E-3</v>
      </c>
    </row>
    <row r="36" spans="1:3" ht="26.25" thickBot="1" x14ac:dyDescent="0.25">
      <c r="B36" s="5" t="s">
        <v>55</v>
      </c>
      <c r="C36" s="34">
        <v>1.4365063675307068E-3</v>
      </c>
    </row>
    <row r="37" spans="1:3" ht="15" customHeight="1" thickBot="1" x14ac:dyDescent="0.25">
      <c r="B37" s="5"/>
      <c r="C37" s="8"/>
    </row>
    <row r="38" spans="1:3" ht="15" customHeight="1" thickBot="1" x14ac:dyDescent="0.25">
      <c r="B38" s="5" t="s">
        <v>24</v>
      </c>
      <c r="C38" s="25">
        <v>5367089.8421899993</v>
      </c>
    </row>
    <row r="47" spans="1:3" x14ac:dyDescent="0.25">
      <c r="A47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workbookViewId="0">
      <selection activeCell="C6" sqref="C6:C38"/>
    </sheetView>
  </sheetViews>
  <sheetFormatPr defaultRowHeight="15" x14ac:dyDescent="0.25"/>
  <cols>
    <col min="2" max="2" width="44.25" style="13" customWidth="1"/>
    <col min="3" max="3" width="21" style="7" customWidth="1"/>
  </cols>
  <sheetData>
    <row r="1" spans="2:5" ht="16.5" x14ac:dyDescent="0.25">
      <c r="B1" s="15" t="s">
        <v>90</v>
      </c>
    </row>
    <row r="2" spans="2:5" x14ac:dyDescent="0.25">
      <c r="B2" s="14"/>
    </row>
    <row r="3" spans="2:5" ht="15.75" thickBot="1" x14ac:dyDescent="0.3">
      <c r="B3" s="1" t="s">
        <v>96</v>
      </c>
    </row>
    <row r="4" spans="2:5" thickBot="1" x14ac:dyDescent="0.25">
      <c r="B4" s="3"/>
      <c r="C4" s="2" t="s">
        <v>0</v>
      </c>
    </row>
    <row r="5" spans="2:5" ht="17.25" thickBot="1" x14ac:dyDescent="0.25">
      <c r="B5" s="11" t="s">
        <v>1</v>
      </c>
      <c r="C5" s="8"/>
    </row>
    <row r="6" spans="2:5" ht="17.25" thickBot="1" x14ac:dyDescent="0.25">
      <c r="B6" s="5" t="s">
        <v>2</v>
      </c>
      <c r="C6" s="29">
        <v>149.36562614799996</v>
      </c>
    </row>
    <row r="7" spans="2:5" ht="17.25" thickBot="1" x14ac:dyDescent="0.25">
      <c r="B7" s="5" t="s">
        <v>3</v>
      </c>
      <c r="C7" s="29">
        <v>451.25794489286159</v>
      </c>
      <c r="E7" s="22"/>
    </row>
    <row r="8" spans="2:5" ht="17.25" thickBot="1" x14ac:dyDescent="0.25">
      <c r="B8" s="5"/>
      <c r="C8" s="21"/>
    </row>
    <row r="9" spans="2:5" ht="17.25" thickBot="1" x14ac:dyDescent="0.25">
      <c r="B9" s="11" t="s">
        <v>4</v>
      </c>
      <c r="C9" s="21"/>
    </row>
    <row r="10" spans="2:5" ht="17.25" thickBot="1" x14ac:dyDescent="0.25">
      <c r="B10" s="5" t="s">
        <v>5</v>
      </c>
      <c r="C10" s="25">
        <v>0</v>
      </c>
    </row>
    <row r="11" spans="2:5" ht="17.25" thickBot="1" x14ac:dyDescent="0.25">
      <c r="B11" s="5" t="s">
        <v>6</v>
      </c>
      <c r="C11" s="29">
        <v>141.2458668810001</v>
      </c>
    </row>
    <row r="12" spans="2:5" ht="17.25" thickBot="1" x14ac:dyDescent="0.25">
      <c r="B12" s="5"/>
      <c r="C12" s="21"/>
    </row>
    <row r="13" spans="2:5" ht="17.25" thickBot="1" x14ac:dyDescent="0.25">
      <c r="B13" s="11" t="s">
        <v>7</v>
      </c>
      <c r="C13" s="21"/>
    </row>
    <row r="14" spans="2:5" ht="26.25" thickBot="1" x14ac:dyDescent="0.25">
      <c r="B14" s="5" t="s">
        <v>8</v>
      </c>
      <c r="C14" s="25">
        <v>0.81799999999999995</v>
      </c>
    </row>
    <row r="15" spans="2:5" ht="17.25" thickBot="1" x14ac:dyDescent="0.25">
      <c r="B15" s="5" t="s">
        <v>9</v>
      </c>
      <c r="C15" s="25">
        <v>0</v>
      </c>
    </row>
    <row r="16" spans="2:5" ht="17.25" thickBot="1" x14ac:dyDescent="0.25">
      <c r="B16" s="5" t="s">
        <v>10</v>
      </c>
      <c r="C16" s="25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9">
        <v>224.35891914720725</v>
      </c>
    </row>
    <row r="20" spans="2:3" ht="17.25" thickBot="1" x14ac:dyDescent="0.25">
      <c r="B20" s="5" t="s">
        <v>13</v>
      </c>
      <c r="C20" s="29">
        <v>534.42642347420656</v>
      </c>
    </row>
    <row r="21" spans="2:3" ht="17.25" thickBot="1" x14ac:dyDescent="0.25">
      <c r="B21" s="5" t="s">
        <v>14</v>
      </c>
      <c r="C21" s="29">
        <v>0</v>
      </c>
    </row>
    <row r="22" spans="2:3" ht="17.25" thickBot="1" x14ac:dyDescent="0.25">
      <c r="B22" s="5" t="s">
        <v>15</v>
      </c>
      <c r="C22" s="29">
        <v>0</v>
      </c>
    </row>
    <row r="23" spans="2:3" ht="17.25" thickBot="1" x14ac:dyDescent="0.25">
      <c r="B23" s="5" t="s">
        <v>16</v>
      </c>
      <c r="C23" s="39">
        <v>-32.501921143082193</v>
      </c>
    </row>
    <row r="24" spans="2:3" ht="17.25" thickBot="1" x14ac:dyDescent="0.25">
      <c r="B24" s="5" t="s">
        <v>17</v>
      </c>
      <c r="C24" s="29">
        <v>0</v>
      </c>
    </row>
    <row r="25" spans="2:3" ht="17.25" thickBot="1" x14ac:dyDescent="0.25">
      <c r="B25" s="5" t="s">
        <v>18</v>
      </c>
      <c r="C25" s="29">
        <v>0</v>
      </c>
    </row>
    <row r="26" spans="2:3" ht="17.25" thickBot="1" x14ac:dyDescent="0.25">
      <c r="B26" s="5" t="s">
        <v>19</v>
      </c>
      <c r="C26" s="29">
        <v>267.5675394239737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5">
        <v>0</v>
      </c>
    </row>
    <row r="30" spans="2:3" ht="17.25" thickBot="1" x14ac:dyDescent="0.25">
      <c r="B30" s="5" t="s">
        <v>22</v>
      </c>
      <c r="C30" s="25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33">
        <v>1736.5383988241672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63</v>
      </c>
      <c r="C35" s="34">
        <v>3.4198839906154937E-4</v>
      </c>
    </row>
    <row r="36" spans="2:3" ht="26.25" thickBot="1" x14ac:dyDescent="0.25">
      <c r="B36" s="5" t="s">
        <v>55</v>
      </c>
      <c r="C36" s="34">
        <v>6.0840294143475954E-4</v>
      </c>
    </row>
    <row r="37" spans="2:3" ht="15" customHeight="1" thickBot="1" x14ac:dyDescent="0.25">
      <c r="B37" s="5"/>
      <c r="C37" s="8"/>
    </row>
    <row r="38" spans="2:3" ht="15" customHeight="1" thickBot="1" x14ac:dyDescent="0.25">
      <c r="B38" s="5" t="s">
        <v>24</v>
      </c>
      <c r="C38" s="25">
        <v>2854257.0729999999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workbookViewId="0">
      <selection activeCell="C6" sqref="C6:C38"/>
    </sheetView>
  </sheetViews>
  <sheetFormatPr defaultRowHeight="15" x14ac:dyDescent="0.25"/>
  <cols>
    <col min="2" max="2" width="42" style="13" customWidth="1"/>
    <col min="3" max="3" width="21.875" style="7" customWidth="1"/>
  </cols>
  <sheetData>
    <row r="1" spans="2:5" ht="16.5" x14ac:dyDescent="0.25">
      <c r="B1" s="15" t="s">
        <v>91</v>
      </c>
    </row>
    <row r="2" spans="2:5" x14ac:dyDescent="0.25">
      <c r="B2" s="14"/>
    </row>
    <row r="3" spans="2:5" ht="15.75" thickBot="1" x14ac:dyDescent="0.3">
      <c r="B3" s="1" t="s">
        <v>96</v>
      </c>
    </row>
    <row r="4" spans="2:5" thickBot="1" x14ac:dyDescent="0.25">
      <c r="B4" s="3"/>
      <c r="C4" s="2" t="s">
        <v>0</v>
      </c>
    </row>
    <row r="5" spans="2:5" ht="17.25" thickBot="1" x14ac:dyDescent="0.25">
      <c r="B5" s="11" t="s">
        <v>1</v>
      </c>
      <c r="C5" s="8"/>
    </row>
    <row r="6" spans="2:5" ht="17.25" thickBot="1" x14ac:dyDescent="0.25">
      <c r="B6" s="5" t="s">
        <v>2</v>
      </c>
      <c r="C6" s="29">
        <v>17.469245920500008</v>
      </c>
    </row>
    <row r="7" spans="2:5" ht="17.25" thickBot="1" x14ac:dyDescent="0.25">
      <c r="B7" s="5" t="s">
        <v>3</v>
      </c>
      <c r="C7" s="29">
        <v>179.34615751849995</v>
      </c>
      <c r="E7" s="22"/>
    </row>
    <row r="8" spans="2:5" ht="17.25" thickBot="1" x14ac:dyDescent="0.25">
      <c r="B8" s="5"/>
      <c r="C8" s="21"/>
    </row>
    <row r="9" spans="2:5" ht="17.25" thickBot="1" x14ac:dyDescent="0.25">
      <c r="B9" s="11" t="s">
        <v>4</v>
      </c>
      <c r="C9" s="21"/>
    </row>
    <row r="10" spans="2:5" ht="17.25" thickBot="1" x14ac:dyDescent="0.25">
      <c r="B10" s="5" t="s">
        <v>5</v>
      </c>
      <c r="C10" s="25">
        <v>0</v>
      </c>
    </row>
    <row r="11" spans="2:5" ht="17.25" thickBot="1" x14ac:dyDescent="0.25">
      <c r="B11" s="5" t="s">
        <v>6</v>
      </c>
      <c r="C11" s="29">
        <v>19.777510724999999</v>
      </c>
    </row>
    <row r="12" spans="2:5" ht="17.25" thickBot="1" x14ac:dyDescent="0.25">
      <c r="B12" s="5"/>
      <c r="C12" s="21"/>
    </row>
    <row r="13" spans="2:5" ht="17.25" thickBot="1" x14ac:dyDescent="0.25">
      <c r="B13" s="11" t="s">
        <v>7</v>
      </c>
      <c r="C13" s="21"/>
    </row>
    <row r="14" spans="2:5" ht="26.25" thickBot="1" x14ac:dyDescent="0.25">
      <c r="B14" s="5" t="s">
        <v>8</v>
      </c>
      <c r="C14" s="25">
        <v>0.13800000000000001</v>
      </c>
    </row>
    <row r="15" spans="2:5" ht="17.25" thickBot="1" x14ac:dyDescent="0.25">
      <c r="B15" s="5" t="s">
        <v>9</v>
      </c>
      <c r="C15" s="25">
        <v>0</v>
      </c>
    </row>
    <row r="16" spans="2:5" ht="17.25" thickBot="1" x14ac:dyDescent="0.25">
      <c r="B16" s="5" t="s">
        <v>10</v>
      </c>
      <c r="C16" s="25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9">
        <v>54.399527064356135</v>
      </c>
    </row>
    <row r="20" spans="2:3" ht="17.25" thickBot="1" x14ac:dyDescent="0.25">
      <c r="B20" s="5" t="s">
        <v>13</v>
      </c>
      <c r="C20" s="29">
        <v>236.04791680525693</v>
      </c>
    </row>
    <row r="21" spans="2:3" ht="17.25" thickBot="1" x14ac:dyDescent="0.25">
      <c r="B21" s="5" t="s">
        <v>14</v>
      </c>
      <c r="C21" s="29">
        <v>0</v>
      </c>
    </row>
    <row r="22" spans="2:3" ht="17.25" thickBot="1" x14ac:dyDescent="0.25">
      <c r="B22" s="5" t="s">
        <v>15</v>
      </c>
      <c r="C22" s="25">
        <v>0</v>
      </c>
    </row>
    <row r="23" spans="2:3" ht="17.25" thickBot="1" x14ac:dyDescent="0.25">
      <c r="B23" s="5" t="s">
        <v>16</v>
      </c>
      <c r="C23" s="39">
        <v>-1.5413146241095887</v>
      </c>
    </row>
    <row r="24" spans="2:3" ht="17.25" thickBot="1" x14ac:dyDescent="0.25">
      <c r="B24" s="5" t="s">
        <v>17</v>
      </c>
      <c r="C24" s="29">
        <v>0</v>
      </c>
    </row>
    <row r="25" spans="2:3" ht="17.25" thickBot="1" x14ac:dyDescent="0.25">
      <c r="B25" s="5" t="s">
        <v>18</v>
      </c>
      <c r="C25" s="29">
        <v>0</v>
      </c>
    </row>
    <row r="26" spans="2:3" ht="17.25" thickBot="1" x14ac:dyDescent="0.25">
      <c r="B26" s="5" t="s">
        <v>19</v>
      </c>
      <c r="C26" s="29">
        <v>31.725276757757108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5">
        <v>0</v>
      </c>
    </row>
    <row r="30" spans="2:3" ht="17.25" thickBot="1" x14ac:dyDescent="0.25">
      <c r="B30" s="5" t="s">
        <v>22</v>
      </c>
      <c r="C30" s="25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5">
        <v>537.36232016726058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63</v>
      </c>
      <c r="C35" s="34">
        <v>9.3378957109335823E-4</v>
      </c>
    </row>
    <row r="36" spans="2:3" ht="26.25" thickBot="1" x14ac:dyDescent="0.25">
      <c r="B36" s="5" t="s">
        <v>55</v>
      </c>
      <c r="C36" s="34">
        <v>1.4889097268068056E-3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9">
        <v>360909.94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C6" sqref="C6:C38"/>
    </sheetView>
  </sheetViews>
  <sheetFormatPr defaultRowHeight="15" x14ac:dyDescent="0.25"/>
  <cols>
    <col min="2" max="2" width="40.75" style="13" customWidth="1"/>
    <col min="3" max="3" width="32" style="7" customWidth="1"/>
  </cols>
  <sheetData>
    <row r="1" spans="2:3" ht="16.5" x14ac:dyDescent="0.25">
      <c r="B1" s="15" t="s">
        <v>60</v>
      </c>
    </row>
    <row r="2" spans="2:3" x14ac:dyDescent="0.25">
      <c r="B2" s="14"/>
    </row>
    <row r="3" spans="2:3" ht="15.75" thickBot="1" x14ac:dyDescent="0.3">
      <c r="B3" s="1" t="s">
        <v>96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9">
        <v>12.636555238000001</v>
      </c>
    </row>
    <row r="7" spans="2:3" ht="17.25" thickBot="1" x14ac:dyDescent="0.25">
      <c r="B7" s="5" t="s">
        <v>3</v>
      </c>
      <c r="C7" s="29">
        <v>65.140608201810807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5">
        <v>0</v>
      </c>
    </row>
    <row r="11" spans="2:3" ht="17.25" thickBot="1" x14ac:dyDescent="0.25">
      <c r="B11" s="5" t="s">
        <v>6</v>
      </c>
      <c r="C11" s="29">
        <v>14.917780795999999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5">
        <v>0</v>
      </c>
    </row>
    <row r="15" spans="2:3" ht="17.25" thickBot="1" x14ac:dyDescent="0.25">
      <c r="B15" s="5" t="s">
        <v>9</v>
      </c>
      <c r="C15" s="25">
        <v>0</v>
      </c>
    </row>
    <row r="16" spans="2:3" ht="17.25" thickBot="1" x14ac:dyDescent="0.25">
      <c r="B16" s="5" t="s">
        <v>10</v>
      </c>
      <c r="C16" s="25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5">
        <v>0</v>
      </c>
    </row>
    <row r="20" spans="2:3" ht="17.25" thickBot="1" x14ac:dyDescent="0.25">
      <c r="B20" s="5" t="s">
        <v>13</v>
      </c>
      <c r="C20" s="25">
        <v>4.1300275662242862</v>
      </c>
    </row>
    <row r="21" spans="2:3" ht="17.25" thickBot="1" x14ac:dyDescent="0.25">
      <c r="B21" s="5" t="s">
        <v>14</v>
      </c>
      <c r="C21" s="25">
        <v>0</v>
      </c>
    </row>
    <row r="22" spans="2:3" ht="17.25" thickBot="1" x14ac:dyDescent="0.25">
      <c r="B22" s="5" t="s">
        <v>15</v>
      </c>
      <c r="C22" s="25">
        <v>0</v>
      </c>
    </row>
    <row r="23" spans="2:3" ht="17.25" thickBot="1" x14ac:dyDescent="0.25">
      <c r="B23" s="5" t="s">
        <v>16</v>
      </c>
      <c r="C23" s="40">
        <v>-5.1830755257917813</v>
      </c>
    </row>
    <row r="24" spans="2:3" ht="17.25" thickBot="1" x14ac:dyDescent="0.25">
      <c r="B24" s="5" t="s">
        <v>17</v>
      </c>
      <c r="C24" s="25">
        <v>0</v>
      </c>
    </row>
    <row r="25" spans="2:3" ht="17.25" thickBot="1" x14ac:dyDescent="0.25">
      <c r="B25" s="5" t="s">
        <v>18</v>
      </c>
      <c r="C25" s="25">
        <v>0</v>
      </c>
    </row>
    <row r="26" spans="2:3" ht="17.25" thickBot="1" x14ac:dyDescent="0.25">
      <c r="B26" s="5" t="s">
        <v>19</v>
      </c>
      <c r="C26" s="25">
        <v>31.160516936958327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5">
        <v>0</v>
      </c>
    </row>
    <row r="30" spans="2:3" ht="17.25" thickBot="1" x14ac:dyDescent="0.25">
      <c r="B30" s="5" t="s">
        <v>22</v>
      </c>
      <c r="C30" s="25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5">
        <v>122.80241321320163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63</v>
      </c>
      <c r="C35" s="34">
        <v>7.6387752637680327E-5</v>
      </c>
    </row>
    <row r="36" spans="2:3" ht="26.25" thickBot="1" x14ac:dyDescent="0.25">
      <c r="B36" s="5" t="s">
        <v>55</v>
      </c>
      <c r="C36" s="34">
        <v>3.6515802555181021E-4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5">
        <v>336299.36800000002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workbookViewId="0">
      <selection activeCell="C6" sqref="C6:C38"/>
    </sheetView>
  </sheetViews>
  <sheetFormatPr defaultRowHeight="15" x14ac:dyDescent="0.25"/>
  <cols>
    <col min="2" max="2" width="45.75" style="13" customWidth="1"/>
    <col min="3" max="3" width="27.125" style="7" customWidth="1"/>
  </cols>
  <sheetData>
    <row r="1" spans="2:3" ht="16.5" x14ac:dyDescent="0.25">
      <c r="B1" s="15" t="s">
        <v>88</v>
      </c>
    </row>
    <row r="2" spans="2:3" x14ac:dyDescent="0.25">
      <c r="B2" s="14"/>
    </row>
    <row r="3" spans="2:3" ht="15.75" thickBot="1" x14ac:dyDescent="0.3">
      <c r="B3" s="1" t="s">
        <v>96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9">
        <v>0.56608470099999997</v>
      </c>
    </row>
    <row r="7" spans="2:3" ht="17.25" thickBot="1" x14ac:dyDescent="0.25">
      <c r="B7" s="5" t="s">
        <v>3</v>
      </c>
      <c r="C7" s="29">
        <v>2.0669350190000002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5">
        <v>0</v>
      </c>
    </row>
    <row r="11" spans="2:3" ht="17.25" thickBot="1" x14ac:dyDescent="0.25">
      <c r="B11" s="5" t="s">
        <v>6</v>
      </c>
      <c r="C11" s="29">
        <v>0.46692999999999996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5">
        <v>0</v>
      </c>
    </row>
    <row r="15" spans="2:3" ht="17.25" thickBot="1" x14ac:dyDescent="0.25">
      <c r="B15" s="5" t="s">
        <v>9</v>
      </c>
      <c r="C15" s="25">
        <v>0</v>
      </c>
    </row>
    <row r="16" spans="2:3" ht="17.25" thickBot="1" x14ac:dyDescent="0.25">
      <c r="B16" s="5" t="s">
        <v>10</v>
      </c>
      <c r="C16" s="25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5">
        <v>0</v>
      </c>
    </row>
    <row r="20" spans="2:3" ht="17.25" thickBot="1" x14ac:dyDescent="0.25">
      <c r="B20" s="5" t="s">
        <v>13</v>
      </c>
      <c r="C20" s="25">
        <v>0</v>
      </c>
    </row>
    <row r="21" spans="2:3" ht="17.25" thickBot="1" x14ac:dyDescent="0.25">
      <c r="B21" s="5" t="s">
        <v>14</v>
      </c>
      <c r="C21" s="25">
        <v>0</v>
      </c>
    </row>
    <row r="22" spans="2:3" ht="17.25" thickBot="1" x14ac:dyDescent="0.25">
      <c r="B22" s="5" t="s">
        <v>15</v>
      </c>
      <c r="C22" s="25">
        <v>0</v>
      </c>
    </row>
    <row r="23" spans="2:3" ht="17.25" thickBot="1" x14ac:dyDescent="0.25">
      <c r="B23" s="5" t="s">
        <v>16</v>
      </c>
      <c r="C23" s="25">
        <v>3.0006684547945212E-2</v>
      </c>
    </row>
    <row r="24" spans="2:3" ht="17.25" thickBot="1" x14ac:dyDescent="0.25">
      <c r="B24" s="5" t="s">
        <v>17</v>
      </c>
      <c r="C24" s="29">
        <v>0</v>
      </c>
    </row>
    <row r="25" spans="2:3" ht="17.25" thickBot="1" x14ac:dyDescent="0.25">
      <c r="B25" s="5" t="s">
        <v>18</v>
      </c>
      <c r="C25" s="25">
        <v>0</v>
      </c>
    </row>
    <row r="26" spans="2:3" ht="17.25" thickBot="1" x14ac:dyDescent="0.25">
      <c r="B26" s="5" t="s">
        <v>19</v>
      </c>
      <c r="C26" s="29">
        <v>0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5">
        <v>0</v>
      </c>
    </row>
    <row r="30" spans="2:3" ht="17.25" thickBot="1" x14ac:dyDescent="0.25">
      <c r="B30" s="5" t="s">
        <v>22</v>
      </c>
      <c r="C30" s="25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5">
        <v>3.1299564045479453</v>
      </c>
    </row>
    <row r="33" spans="2:4" ht="17.25" thickBot="1" x14ac:dyDescent="0.25">
      <c r="B33" s="12"/>
      <c r="C33" s="8"/>
    </row>
    <row r="34" spans="2:4" ht="17.25" thickBot="1" x14ac:dyDescent="0.25">
      <c r="B34" s="11" t="s">
        <v>23</v>
      </c>
      <c r="C34" s="8"/>
    </row>
    <row r="35" spans="2:4" ht="26.25" thickBot="1" x14ac:dyDescent="0.25">
      <c r="B35" s="5" t="s">
        <v>63</v>
      </c>
      <c r="C35" s="34">
        <v>2.4896308855822424E-6</v>
      </c>
      <c r="D35" s="35"/>
    </row>
    <row r="36" spans="2:4" ht="26.25" thickBot="1" x14ac:dyDescent="0.25">
      <c r="B36" s="5" t="s">
        <v>55</v>
      </c>
      <c r="C36" s="34">
        <v>6.4501328381072422E-4</v>
      </c>
      <c r="D36" s="35"/>
    </row>
    <row r="37" spans="2:4" ht="15" customHeight="1" thickBot="1" x14ac:dyDescent="0.25">
      <c r="B37" s="5"/>
      <c r="C37" s="8"/>
    </row>
    <row r="38" spans="2:4" ht="15" customHeight="1" thickBot="1" x14ac:dyDescent="0.25">
      <c r="B38" s="5" t="s">
        <v>24</v>
      </c>
      <c r="C38" s="29">
        <v>4852.54565</v>
      </c>
      <c r="D38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C6" sqref="C6:C38"/>
    </sheetView>
  </sheetViews>
  <sheetFormatPr defaultRowHeight="15" x14ac:dyDescent="0.25"/>
  <cols>
    <col min="2" max="2" width="41.25" style="13" customWidth="1"/>
    <col min="3" max="3" width="31.625" style="7" customWidth="1"/>
  </cols>
  <sheetData>
    <row r="1" spans="2:3" ht="16.5" x14ac:dyDescent="0.25">
      <c r="B1" s="15" t="s">
        <v>89</v>
      </c>
    </row>
    <row r="2" spans="2:3" x14ac:dyDescent="0.25">
      <c r="B2" s="14"/>
    </row>
    <row r="3" spans="2:3" ht="15.75" thickBot="1" x14ac:dyDescent="0.3">
      <c r="B3" s="1" t="s">
        <v>96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9">
        <v>26.143407795000002</v>
      </c>
    </row>
    <row r="7" spans="2:3" ht="17.25" thickBot="1" x14ac:dyDescent="0.25">
      <c r="B7" s="5" t="s">
        <v>3</v>
      </c>
      <c r="C7" s="29">
        <v>55.123624524499974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5">
        <v>0</v>
      </c>
    </row>
    <row r="11" spans="2:3" ht="17.25" thickBot="1" x14ac:dyDescent="0.25">
      <c r="B11" s="5" t="s">
        <v>6</v>
      </c>
      <c r="C11" s="29">
        <v>34.181007810000004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5">
        <v>0</v>
      </c>
    </row>
    <row r="15" spans="2:3" ht="17.25" thickBot="1" x14ac:dyDescent="0.25">
      <c r="B15" s="5" t="s">
        <v>9</v>
      </c>
      <c r="C15" s="25">
        <v>0</v>
      </c>
    </row>
    <row r="16" spans="2:3" ht="17.25" thickBot="1" x14ac:dyDescent="0.25">
      <c r="B16" s="5" t="s">
        <v>10</v>
      </c>
      <c r="C16" s="25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5">
        <v>0</v>
      </c>
    </row>
    <row r="20" spans="2:3" ht="17.25" thickBot="1" x14ac:dyDescent="0.25">
      <c r="B20" s="5" t="s">
        <v>13</v>
      </c>
      <c r="C20" s="25">
        <v>0</v>
      </c>
    </row>
    <row r="21" spans="2:3" ht="17.25" thickBot="1" x14ac:dyDescent="0.25">
      <c r="B21" s="5" t="s">
        <v>14</v>
      </c>
      <c r="C21" s="25">
        <v>0</v>
      </c>
    </row>
    <row r="22" spans="2:3" ht="17.25" thickBot="1" x14ac:dyDescent="0.25">
      <c r="B22" s="5" t="s">
        <v>15</v>
      </c>
      <c r="C22" s="25">
        <v>0</v>
      </c>
    </row>
    <row r="23" spans="2:3" ht="17.25" thickBot="1" x14ac:dyDescent="0.25">
      <c r="B23" s="5" t="s">
        <v>16</v>
      </c>
      <c r="C23" s="25">
        <v>4.175096301369865</v>
      </c>
    </row>
    <row r="24" spans="2:3" ht="17.25" thickBot="1" x14ac:dyDescent="0.25">
      <c r="B24" s="5" t="s">
        <v>17</v>
      </c>
      <c r="C24" s="25">
        <v>0</v>
      </c>
    </row>
    <row r="25" spans="2:3" ht="17.25" thickBot="1" x14ac:dyDescent="0.25">
      <c r="B25" s="5" t="s">
        <v>18</v>
      </c>
      <c r="C25" s="25">
        <v>0</v>
      </c>
    </row>
    <row r="26" spans="2:3" ht="17.25" thickBot="1" x14ac:dyDescent="0.25">
      <c r="B26" s="5" t="s">
        <v>19</v>
      </c>
      <c r="C26" s="25">
        <v>8.9879182488791241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5">
        <v>0</v>
      </c>
    </row>
    <row r="30" spans="2:3" ht="17.25" thickBot="1" x14ac:dyDescent="0.25">
      <c r="B30" s="5" t="s">
        <v>22</v>
      </c>
      <c r="C30" s="25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5">
        <v>128.61105467974897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7" customHeight="1" thickBot="1" x14ac:dyDescent="0.25">
      <c r="B35" s="5" t="s">
        <v>63</v>
      </c>
      <c r="C35" s="34">
        <v>1.9122410503537241E-5</v>
      </c>
    </row>
    <row r="36" spans="2:3" ht="26.25" thickBot="1" x14ac:dyDescent="0.25">
      <c r="B36" s="5" t="s">
        <v>55</v>
      </c>
      <c r="C36" s="34">
        <v>1.8750300582924144E-4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9">
        <v>685914.62899999996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15</vt:i4>
      </vt:variant>
    </vt:vector>
  </HeadingPairs>
  <TitlesOfParts>
    <vt:vector size="15" baseType="lpstr">
      <vt:lpstr>נספח 1</vt:lpstr>
      <vt:lpstr>נספח 2</vt:lpstr>
      <vt:lpstr>נספח 3</vt:lpstr>
      <vt:lpstr>אקסלנס השתלמות</vt:lpstr>
      <vt:lpstr>אקסלנס השתלמות 15%</vt:lpstr>
      <vt:lpstr>השתלמות אג"ח עד 25% מניות</vt:lpstr>
      <vt:lpstr>השתלמות אג"ח עד 20% מניות</vt:lpstr>
      <vt:lpstr>השתלמות אג"ח עד 10% מניות</vt:lpstr>
      <vt:lpstr>השתלמות אג"ח ללא מניות</vt:lpstr>
      <vt:lpstr>השתלמות שקלי טווח קצר</vt:lpstr>
      <vt:lpstr>אקסלנס השתלמות פאסיבי -כללי</vt:lpstr>
      <vt:lpstr>השתלמות פאסיבי - מדדי מניות</vt:lpstr>
      <vt:lpstr>השתלמות פאסיבי מדדי חול</vt:lpstr>
      <vt:lpstr>השתלמות פאסיבי - מדדי אג"ח</vt:lpstr>
      <vt:lpstr>השתלמות פאסיבי מדדי אג"ח עד 25%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2016-09-11T11:26:53Z</dcterms:modified>
</cp:coreProperties>
</file>